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embeddings/oleObject12.bin" ContentType="application/vnd.openxmlformats-officedocument.oleObject"/>
  <Override PartName="/xl/embeddings/oleObject13.bin" ContentType="application/vnd.openxmlformats-officedocument.oleObject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embeddings/oleObject18.bin" ContentType="application/vnd.openxmlformats-officedocument.oleObject"/>
  <Override PartName="/xl/embeddings/oleObject19.bin" ContentType="application/vnd.openxmlformats-officedocument.oleObject"/>
  <Override PartName="/xl/embeddings/oleObject20.bin" ContentType="application/vnd.openxmlformats-officedocument.oleObject"/>
  <Override PartName="/xl/embeddings/oleObject21.bin" ContentType="application/vnd.openxmlformats-officedocument.oleObject"/>
  <Override PartName="/xl/embeddings/oleObject22.bin" ContentType="application/vnd.openxmlformats-officedocument.oleObject"/>
  <Override PartName="/xl/embeddings/oleObject23.bin" ContentType="application/vnd.openxmlformats-officedocument.oleObject"/>
  <Override PartName="/xl/embeddings/oleObject24.bin" ContentType="application/vnd.openxmlformats-officedocument.oleObject"/>
  <Override PartName="/xl/embeddings/oleObject25.bin" ContentType="application/vnd.openxmlformats-officedocument.oleObject"/>
  <Override PartName="/xl/embeddings/oleObject26.bin" ContentType="application/vnd.openxmlformats-officedocument.oleObject"/>
  <Override PartName="/xl/embeddings/oleObject27.bin" ContentType="application/vnd.openxmlformats-officedocument.oleObject"/>
  <Override PartName="/xl/embeddings/oleObject28.bin" ContentType="application/vnd.openxmlformats-officedocument.oleObject"/>
  <Override PartName="/xl/embeddings/oleObject29.bin" ContentType="application/vnd.openxmlformats-officedocument.oleObject"/>
  <Override PartName="/xl/embeddings/oleObject30.bin" ContentType="application/vnd.openxmlformats-officedocument.oleObject"/>
  <Override PartName="/xl/embeddings/oleObject31.bin" ContentType="application/vnd.openxmlformats-officedocument.oleObject"/>
  <Override PartName="/xl/embeddings/oleObject32.bin" ContentType="application/vnd.openxmlformats-officedocument.oleObject"/>
  <Override PartName="/xl/embeddings/oleObject33.bin" ContentType="application/vnd.openxmlformats-officedocument.oleObject"/>
  <Override PartName="/xl/embeddings/oleObject34.bin" ContentType="application/vnd.openxmlformats-officedocument.oleObject"/>
  <Override PartName="/xl/embeddings/oleObject35.bin" ContentType="application/vnd.openxmlformats-officedocument.oleObject"/>
  <Override PartName="/xl/embeddings/oleObject36.bin" ContentType="application/vnd.openxmlformats-officedocument.oleObject"/>
  <Override PartName="/xl/embeddings/oleObject37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130"/>
  <workbookPr codeName="Ten_skoroszyt"/>
  <mc:AlternateContent xmlns:mc="http://schemas.openxmlformats.org/markup-compatibility/2006">
    <mc:Choice Requires="x15">
      <x15ac:absPath xmlns:x15ac="http://schemas.microsoft.com/office/spreadsheetml/2010/11/ac" url="G:\xxxxxxxxxxxxxxxxxxxxxxxxxxxx\Desktop\"/>
    </mc:Choice>
  </mc:AlternateContent>
  <xr:revisionPtr revIDLastSave="0" documentId="13_ncr:1_{ADC99EE4-7515-4BE3-B729-0A5B7550FAEB}" xr6:coauthVersionLast="47" xr6:coauthVersionMax="47" xr10:uidLastSave="{00000000-0000-0000-0000-000000000000}"/>
  <workbookProtection workbookAlgorithmName="SHA-512" workbookHashValue="3sykUwE95vJtkF4eLdlCAFDDdLbh4uDZmNlMizN1YyOzG6aKywitscxVPktlXE/flE9l3XYL2KAM2SuKjcEwbA==" workbookSaltValue="U71Vb7ckGWXBQxFI9gzNnQ==" workbookSpinCount="100000" lockStructure="1"/>
  <bookViews>
    <workbookView xWindow="1320" yWindow="1245" windowWidth="15375" windowHeight="7785" xr2:uid="{00000000-000D-0000-FFFF-FFFF00000000}"/>
  </bookViews>
  <sheets>
    <sheet name="Kalkulator" sheetId="4" r:id="rId1"/>
    <sheet name="Dane" sheetId="1" state="veryHidden" r:id="rId2"/>
    <sheet name="Grafika" sheetId="2" state="veryHidden" r:id="rId3"/>
    <sheet name="Arkusz1" sheetId="5" r:id="rId4"/>
  </sheets>
  <definedNames>
    <definedName name="Bild">INDIRECT("Grafika!A"&amp;MATCH(Kalkulator!$E$25,Grafika!$B:$B,0))</definedName>
    <definedName name="Karta">Kalkulator!$A$2:$G$50</definedName>
    <definedName name="obraz3">Grafika!$A$3</definedName>
    <definedName name="Z_CC5542C0_6C4A_421C_9E22_CEDF534EEC4F_.wvu.Cols" localSheetId="0" hidden="1">Kalkulator!$H:$T,Kalkulator!$V:$V</definedName>
    <definedName name="Z_CC5542C0_6C4A_421C_9E22_CEDF534EEC4F_.wvu.Rows" localSheetId="0" hidden="1">Kalkulator!$53:$1048576,Kalkulator!$51:$52</definedName>
  </definedNames>
  <calcPr calcId="191029" iterateDelta="1E-4"/>
  <customWorkbookViews>
    <customWorkbookView name="Kalkulator" guid="{CC5542C0-6C4A-421C-9E22-CEDF534EEC4F}" maximized="1" xWindow="1" yWindow="1" windowWidth="1362" windowHeight="539" activeSheetId="4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39" i="4" l="1"/>
  <c r="E39" i="4" s="1"/>
  <c r="J40" i="4"/>
  <c r="E40" i="4" s="1"/>
  <c r="J38" i="4"/>
  <c r="J37" i="4"/>
  <c r="J36" i="4"/>
  <c r="J35" i="4"/>
  <c r="J34" i="4"/>
  <c r="J33" i="4"/>
  <c r="C34" i="4" l="1"/>
  <c r="C40" i="4"/>
  <c r="Q19" i="1"/>
  <c r="Q18" i="1"/>
  <c r="Q17" i="1"/>
  <c r="Q11" i="1"/>
  <c r="Q10" i="1"/>
  <c r="B43" i="4"/>
  <c r="B42" i="4"/>
  <c r="F40" i="4"/>
  <c r="C39" i="4"/>
  <c r="F39" i="4"/>
  <c r="F38" i="4"/>
  <c r="C38" i="4"/>
  <c r="F37" i="4"/>
  <c r="C37" i="4"/>
  <c r="F36" i="4"/>
  <c r="C36" i="4"/>
  <c r="F35" i="4"/>
  <c r="C35" i="4"/>
  <c r="E38" i="4" l="1"/>
  <c r="E35" i="4"/>
  <c r="E36" i="4"/>
  <c r="E37" i="4"/>
  <c r="F34" i="4"/>
  <c r="E34" i="4" s="1"/>
  <c r="F33" i="4"/>
  <c r="E33" i="4" l="1"/>
  <c r="C33" i="4"/>
  <c r="F31" i="4"/>
  <c r="E31" i="4"/>
  <c r="C31" i="4"/>
  <c r="B31" i="4"/>
  <c r="D29" i="4"/>
  <c r="D27" i="4"/>
  <c r="B27" i="4"/>
  <c r="D6" i="4"/>
  <c r="D5" i="4"/>
</calcChain>
</file>

<file path=xl/sharedStrings.xml><?xml version="1.0" encoding="utf-8"?>
<sst xmlns="http://schemas.openxmlformats.org/spreadsheetml/2006/main" count="146" uniqueCount="54">
  <si>
    <t>-</t>
  </si>
  <si>
    <t> </t>
  </si>
  <si>
    <t>m²</t>
  </si>
  <si>
    <t>System</t>
  </si>
  <si>
    <t>Rozmiar oczka</t>
  </si>
  <si>
    <t>Powierzchnia sufitu</t>
  </si>
  <si>
    <t>Typ sufitu rastrowego</t>
  </si>
  <si>
    <t>MINI UR</t>
  </si>
  <si>
    <t>30x30</t>
  </si>
  <si>
    <t>40x40</t>
  </si>
  <si>
    <t>50x50</t>
  </si>
  <si>
    <t>60x60</t>
  </si>
  <si>
    <t>75x75</t>
  </si>
  <si>
    <t>86x86</t>
  </si>
  <si>
    <t>100x100</t>
  </si>
  <si>
    <t>MiniRaster_H29</t>
  </si>
  <si>
    <t>Profil główny 3000 mm</t>
  </si>
  <si>
    <t>Uraster_H27</t>
  </si>
  <si>
    <t>Profil poprzeczny 1200 mm</t>
  </si>
  <si>
    <t>URaster_H40</t>
  </si>
  <si>
    <t>Profil poprzeczny 600 mm</t>
  </si>
  <si>
    <t>MediRaster</t>
  </si>
  <si>
    <t>Profil rastra A600</t>
  </si>
  <si>
    <t>Profil rastra B600</t>
  </si>
  <si>
    <t>Łącznik profila głównego</t>
  </si>
  <si>
    <t>Sprężynka do zawiesia</t>
  </si>
  <si>
    <t>120x120</t>
  </si>
  <si>
    <t>Profil przyścienny 3000 mm</t>
  </si>
  <si>
    <t>150x150</t>
  </si>
  <si>
    <t>200x200</t>
  </si>
  <si>
    <t>URASTER H27 i H40 i H50</t>
  </si>
  <si>
    <t>MEDI RASTER</t>
  </si>
  <si>
    <t>Profil główny 
PERFECT PRIMA T15/38  3600 mm</t>
  </si>
  <si>
    <t>Profil poprzeczny
PERFECT PRIMA T15/38  1200 mm</t>
  </si>
  <si>
    <t>Profil poprzeczny  
PERFECT PRIMA T15/38  600 mm</t>
  </si>
  <si>
    <t xml:space="preserve">Profil obwodowy rastra </t>
  </si>
  <si>
    <t>Zawiesie konstrukcji nośnej</t>
  </si>
  <si>
    <t>Kalkulator materiałowy</t>
  </si>
  <si>
    <t>L.p.</t>
  </si>
  <si>
    <t>Elementy składowe</t>
  </si>
  <si>
    <t>J.m.</t>
  </si>
  <si>
    <t>szt.</t>
  </si>
  <si>
    <t>LinearRaster</t>
  </si>
  <si>
    <t>Podane wartości są wyliczone bez odpadów i wynikają z norm zużycia.</t>
  </si>
  <si>
    <t>Prosimy o weryfikacją zapotrzebowania wynikającego z konkretnego obmiaru.</t>
  </si>
  <si>
    <r>
      <rPr>
        <sz val="8"/>
        <color theme="1"/>
        <rFont val="Czcionka tekstu podstawowego"/>
        <charset val="238"/>
      </rPr>
      <t>©</t>
    </r>
    <r>
      <rPr>
        <sz val="7.2"/>
        <color theme="1"/>
        <rFont val="Tahoma"/>
        <family val="2"/>
      </rPr>
      <t xml:space="preserve"> DG</t>
    </r>
  </si>
  <si>
    <t xml:space="preserve">sufity rastrowe </t>
  </si>
  <si>
    <t xml:space="preserve">Zużycie </t>
  </si>
  <si>
    <t>MiniRaster</t>
  </si>
  <si>
    <t>Uraster H27</t>
  </si>
  <si>
    <t>Uraster H40</t>
  </si>
  <si>
    <t xml:space="preserve">Perfect PL Sp. z o. o. Sp.K  ul. Bukowa 13, 41-700 Ruda Śląska </t>
  </si>
  <si>
    <t>Biuro Sprzedaży: Wrocław, ul. Długosza 60, 51-162 Wrocław</t>
  </si>
  <si>
    <t xml:space="preserve">biuro@perfect.biz.pl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</si>
</sst>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>
    <font>
      <sz val="11"/>
      <color theme="1"/>
      <name val="Tahoma"/>
      <family val="2"/>
      <charset val="238"/>
      <scheme val="minor"/>
    </font>
    <font>
      <sz val="11"/>
      <color theme="1"/>
      <name val="Tahoma"/>
      <family val="2"/>
      <charset val="238"/>
      <scheme val="minor"/>
    </font>
    <font>
      <sz val="11"/>
      <name val="Tahoma"/>
      <family val="2"/>
      <scheme val="minor"/>
    </font>
    <font>
      <sz val="18"/>
      <color theme="1"/>
      <name val="Tahoma"/>
      <family val="2"/>
      <scheme val="minor"/>
    </font>
    <font>
      <sz val="14"/>
      <color theme="1"/>
      <name val="Tahoma"/>
      <family val="2"/>
      <scheme val="minor"/>
    </font>
    <font>
      <b/>
      <sz val="11"/>
      <name val="Tahoma"/>
      <family val="2"/>
      <scheme val="minor"/>
    </font>
    <font>
      <sz val="10"/>
      <name val="Tahoma"/>
      <family val="2"/>
      <scheme val="minor"/>
    </font>
    <font>
      <sz val="10"/>
      <color theme="1"/>
      <name val="Tahoma"/>
      <family val="2"/>
      <scheme val="minor"/>
    </font>
    <font>
      <sz val="11"/>
      <color theme="0"/>
      <name val="Tahoma"/>
      <family val="2"/>
      <scheme val="minor"/>
    </font>
    <font>
      <sz val="10"/>
      <color theme="0"/>
      <name val="Tahoma"/>
      <family val="2"/>
      <scheme val="minor"/>
    </font>
    <font>
      <b/>
      <sz val="10"/>
      <color theme="1"/>
      <name val="Tahoma"/>
      <family val="2"/>
      <scheme val="minor"/>
    </font>
    <font>
      <b/>
      <sz val="11"/>
      <color theme="1"/>
      <name val="Tahoma"/>
      <family val="2"/>
      <scheme val="minor"/>
    </font>
    <font>
      <b/>
      <i/>
      <sz val="11"/>
      <color theme="1"/>
      <name val="Czcionka tekstu podstawowego"/>
      <charset val="238"/>
    </font>
    <font>
      <b/>
      <sz val="11"/>
      <color theme="1"/>
      <name val="Czcionka tekstu podstawowego"/>
      <charset val="238"/>
    </font>
    <font>
      <sz val="10"/>
      <color theme="1"/>
      <name val="Tahoma"/>
      <family val="2"/>
      <charset val="238"/>
      <scheme val="minor"/>
    </font>
    <font>
      <sz val="11"/>
      <color theme="1"/>
      <name val="Verdana"/>
      <family val="2"/>
      <charset val="238"/>
    </font>
    <font>
      <i/>
      <sz val="11"/>
      <color theme="1"/>
      <name val="Tahoma"/>
      <family val="2"/>
      <charset val="238"/>
      <scheme val="minor"/>
    </font>
    <font>
      <sz val="8"/>
      <color theme="1"/>
      <name val="Czcionka tekstu podstawowego"/>
      <charset val="238"/>
    </font>
    <font>
      <sz val="7.2"/>
      <color theme="1"/>
      <name val="Tahoma"/>
      <family val="2"/>
    </font>
    <font>
      <sz val="8"/>
      <color theme="1"/>
      <name val="Tahoma"/>
      <family val="2"/>
    </font>
    <font>
      <b/>
      <sz val="11"/>
      <color theme="1"/>
      <name val="Tahoma"/>
      <family val="2"/>
      <charset val="238"/>
      <scheme val="minor"/>
    </font>
    <font>
      <b/>
      <i/>
      <sz val="11"/>
      <color theme="1"/>
      <name val="Tahoma"/>
      <family val="2"/>
      <charset val="238"/>
      <scheme val="minor"/>
    </font>
    <font>
      <sz val="9"/>
      <color theme="1"/>
      <name val="Tahoma"/>
      <family val="2"/>
      <charset val="238"/>
      <scheme val="minor"/>
    </font>
    <font>
      <b/>
      <sz val="22"/>
      <color theme="1"/>
      <name val="Tahoma"/>
      <family val="2"/>
      <charset val="238"/>
      <scheme val="minor"/>
    </font>
    <font>
      <b/>
      <sz val="14"/>
      <color theme="1"/>
      <name val="Tahoma"/>
      <family val="2"/>
      <charset val="238"/>
      <scheme val="minor"/>
    </font>
    <font>
      <u/>
      <sz val="11"/>
      <color theme="10"/>
      <name val="Tahoma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39997558519241921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25" fillId="0" borderId="0" applyNumberFormat="0" applyFill="0" applyBorder="0" applyAlignment="0" applyProtection="0"/>
  </cellStyleXfs>
  <cellXfs count="62">
    <xf numFmtId="0" fontId="0" fillId="0" borderId="0" xfId="0"/>
    <xf numFmtId="0" fontId="1" fillId="0" borderId="0" xfId="0" applyFont="1"/>
    <xf numFmtId="0" fontId="12" fillId="0" borderId="0" xfId="0" applyFont="1"/>
    <xf numFmtId="0" fontId="13" fillId="0" borderId="0" xfId="0" applyFont="1"/>
    <xf numFmtId="0" fontId="0" fillId="0" borderId="0" xfId="0" applyAlignment="1">
      <alignment wrapText="1"/>
    </xf>
    <xf numFmtId="0" fontId="13" fillId="0" borderId="0" xfId="0" applyFont="1" applyAlignment="1">
      <alignment horizontal="right"/>
    </xf>
    <xf numFmtId="0" fontId="0" fillId="0" borderId="0" xfId="0" applyAlignment="1">
      <alignment horizontal="right"/>
    </xf>
    <xf numFmtId="0" fontId="21" fillId="0" borderId="0" xfId="0" applyFont="1"/>
    <xf numFmtId="0" fontId="0" fillId="0" borderId="0" xfId="0" applyProtection="1">
      <protection locked="0"/>
    </xf>
    <xf numFmtId="0" fontId="2" fillId="0" borderId="0" xfId="0" applyFont="1" applyProtection="1">
      <protection locked="0"/>
    </xf>
    <xf numFmtId="0" fontId="0" fillId="0" borderId="0" xfId="0" applyProtection="1">
      <protection locked="0" hidden="1"/>
    </xf>
    <xf numFmtId="0" fontId="5" fillId="0" borderId="0" xfId="0" applyFont="1" applyProtection="1">
      <protection locked="0"/>
    </xf>
    <xf numFmtId="0" fontId="6" fillId="0" borderId="0" xfId="0" applyFont="1" applyProtection="1">
      <protection locked="0"/>
    </xf>
    <xf numFmtId="0" fontId="7" fillId="0" borderId="0" xfId="0" applyFont="1" applyProtection="1">
      <protection locked="0"/>
    </xf>
    <xf numFmtId="0" fontId="13" fillId="0" borderId="0" xfId="0" applyFont="1" applyProtection="1">
      <protection locked="0"/>
    </xf>
    <xf numFmtId="0" fontId="13" fillId="0" borderId="0" xfId="0" applyFont="1" applyAlignment="1" applyProtection="1">
      <alignment horizontal="right"/>
      <protection locked="0"/>
    </xf>
    <xf numFmtId="0" fontId="0" fillId="0" borderId="0" xfId="0" applyAlignment="1" applyProtection="1">
      <alignment horizontal="center"/>
      <protection locked="0"/>
    </xf>
    <xf numFmtId="2" fontId="2" fillId="0" borderId="0" xfId="0" applyNumberFormat="1" applyFont="1" applyAlignment="1" applyProtection="1">
      <alignment horizontal="right"/>
      <protection locked="0" hidden="1"/>
    </xf>
    <xf numFmtId="0" fontId="0" fillId="0" borderId="0" xfId="0" applyAlignment="1" applyProtection="1">
      <alignment wrapText="1"/>
      <protection locked="0"/>
    </xf>
    <xf numFmtId="0" fontId="23" fillId="0" borderId="0" xfId="0" applyFont="1" applyAlignment="1">
      <alignment textRotation="255"/>
    </xf>
    <xf numFmtId="0" fontId="24" fillId="0" borderId="0" xfId="0" applyFont="1" applyAlignment="1">
      <alignment textRotation="255"/>
    </xf>
    <xf numFmtId="2" fontId="0" fillId="0" borderId="0" xfId="0" applyNumberFormat="1"/>
    <xf numFmtId="2" fontId="13" fillId="0" borderId="0" xfId="0" applyNumberFormat="1" applyFont="1" applyAlignment="1">
      <alignment horizontal="right"/>
    </xf>
    <xf numFmtId="1" fontId="0" fillId="0" borderId="0" xfId="0" applyNumberFormat="1"/>
    <xf numFmtId="0" fontId="3" fillId="0" borderId="0" xfId="0" applyFont="1" applyProtection="1">
      <protection hidden="1"/>
    </xf>
    <xf numFmtId="0" fontId="19" fillId="0" borderId="0" xfId="0" applyFont="1" applyProtection="1">
      <protection hidden="1"/>
    </xf>
    <xf numFmtId="0" fontId="2" fillId="0" borderId="0" xfId="0" applyFont="1" applyProtection="1">
      <protection hidden="1"/>
    </xf>
    <xf numFmtId="0" fontId="22" fillId="0" borderId="0" xfId="0" applyFont="1" applyAlignment="1" applyProtection="1">
      <alignment wrapText="1"/>
      <protection hidden="1"/>
    </xf>
    <xf numFmtId="0" fontId="15" fillId="0" borderId="0" xfId="0" applyFont="1" applyAlignment="1" applyProtection="1">
      <alignment horizontal="left" vertical="center"/>
      <protection locked="0" hidden="1"/>
    </xf>
    <xf numFmtId="0" fontId="0" fillId="4" borderId="0" xfId="0" applyFill="1" applyProtection="1">
      <protection hidden="1"/>
    </xf>
    <xf numFmtId="0" fontId="22" fillId="4" borderId="0" xfId="0" applyFont="1" applyFill="1" applyAlignment="1" applyProtection="1">
      <alignment horizontal="right" wrapText="1"/>
      <protection hidden="1"/>
    </xf>
    <xf numFmtId="0" fontId="22" fillId="4" borderId="0" xfId="0" applyFont="1" applyFill="1" applyAlignment="1" applyProtection="1">
      <alignment wrapText="1"/>
      <protection hidden="1"/>
    </xf>
    <xf numFmtId="0" fontId="0" fillId="4" borderId="0" xfId="0" applyFill="1"/>
    <xf numFmtId="0" fontId="0" fillId="0" borderId="0" xfId="0" applyProtection="1">
      <protection hidden="1"/>
    </xf>
    <xf numFmtId="0" fontId="24" fillId="0" borderId="0" xfId="0" applyFont="1" applyAlignment="1" applyProtection="1">
      <alignment horizontal="right"/>
      <protection hidden="1"/>
    </xf>
    <xf numFmtId="0" fontId="20" fillId="0" borderId="0" xfId="0" applyFont="1" applyAlignment="1" applyProtection="1">
      <alignment horizontal="right" vertical="top"/>
      <protection hidden="1"/>
    </xf>
    <xf numFmtId="1" fontId="8" fillId="0" borderId="0" xfId="0" applyNumberFormat="1" applyFont="1" applyProtection="1">
      <protection locked="0" hidden="1"/>
    </xf>
    <xf numFmtId="0" fontId="9" fillId="0" borderId="0" xfId="0" applyFont="1" applyProtection="1">
      <protection locked="0" hidden="1"/>
    </xf>
    <xf numFmtId="0" fontId="7" fillId="0" borderId="0" xfId="0" applyFont="1" applyAlignment="1" applyProtection="1">
      <alignment horizontal="left"/>
      <protection hidden="1"/>
    </xf>
    <xf numFmtId="0" fontId="7" fillId="0" borderId="0" xfId="0" applyFont="1" applyAlignment="1" applyProtection="1">
      <alignment horizontal="right"/>
      <protection hidden="1"/>
    </xf>
    <xf numFmtId="1" fontId="8" fillId="0" borderId="0" xfId="0" applyNumberFormat="1" applyFont="1" applyProtection="1">
      <protection hidden="1"/>
    </xf>
    <xf numFmtId="1" fontId="0" fillId="0" borderId="0" xfId="0" applyNumberFormat="1" applyProtection="1">
      <protection hidden="1"/>
    </xf>
    <xf numFmtId="2" fontId="0" fillId="3" borderId="0" xfId="0" applyNumberFormat="1" applyFill="1" applyAlignment="1" applyProtection="1">
      <alignment horizontal="center" vertical="center"/>
      <protection locked="0" hidden="1"/>
    </xf>
    <xf numFmtId="0" fontId="14" fillId="3" borderId="0" xfId="0" applyFont="1" applyFill="1" applyAlignment="1" applyProtection="1">
      <alignment horizontal="left" vertical="center"/>
      <protection hidden="1"/>
    </xf>
    <xf numFmtId="0" fontId="14" fillId="0" borderId="0" xfId="0" applyFont="1" applyAlignment="1" applyProtection="1">
      <alignment horizontal="left" vertical="center"/>
      <protection hidden="1"/>
    </xf>
    <xf numFmtId="0" fontId="0" fillId="3" borderId="0" xfId="0" applyFill="1" applyProtection="1">
      <protection locked="0" hidden="1"/>
    </xf>
    <xf numFmtId="0" fontId="2" fillId="0" borderId="0" xfId="0" applyFont="1"/>
    <xf numFmtId="0" fontId="7" fillId="0" borderId="0" xfId="0" applyFont="1" applyProtection="1">
      <protection hidden="1"/>
    </xf>
    <xf numFmtId="0" fontId="10" fillId="2" borderId="0" xfId="0" applyFont="1" applyFill="1" applyAlignment="1" applyProtection="1">
      <alignment horizontal="center"/>
      <protection hidden="1"/>
    </xf>
    <xf numFmtId="0" fontId="10" fillId="2" borderId="0" xfId="0" applyFont="1" applyFill="1" applyAlignment="1" applyProtection="1">
      <alignment horizontal="left"/>
      <protection hidden="1"/>
    </xf>
    <xf numFmtId="0" fontId="11" fillId="0" borderId="0" xfId="0" applyFont="1" applyProtection="1">
      <protection hidden="1"/>
    </xf>
    <xf numFmtId="0" fontId="14" fillId="3" borderId="0" xfId="0" applyFont="1" applyFill="1" applyAlignment="1" applyProtection="1">
      <alignment horizontal="center" vertical="center"/>
      <protection hidden="1"/>
    </xf>
    <xf numFmtId="0" fontId="15" fillId="3" borderId="0" xfId="0" applyFont="1" applyFill="1" applyAlignment="1" applyProtection="1">
      <alignment horizontal="left" vertical="center"/>
      <protection hidden="1"/>
    </xf>
    <xf numFmtId="1" fontId="0" fillId="3" borderId="0" xfId="0" applyNumberFormat="1" applyFill="1" applyAlignment="1" applyProtection="1">
      <alignment horizontal="center" vertical="center"/>
      <protection hidden="1"/>
    </xf>
    <xf numFmtId="0" fontId="14" fillId="0" borderId="0" xfId="0" applyFont="1" applyAlignment="1" applyProtection="1">
      <alignment horizontal="center" vertical="center"/>
      <protection hidden="1"/>
    </xf>
    <xf numFmtId="0" fontId="15" fillId="0" borderId="0" xfId="0" applyFont="1" applyAlignment="1" applyProtection="1">
      <alignment horizontal="left" vertical="center"/>
      <protection hidden="1"/>
    </xf>
    <xf numFmtId="1" fontId="0" fillId="0" borderId="0" xfId="0" applyNumberFormat="1" applyAlignment="1" applyProtection="1">
      <alignment horizontal="center" vertical="center"/>
      <protection hidden="1"/>
    </xf>
    <xf numFmtId="1" fontId="0" fillId="3" borderId="0" xfId="0" applyNumberFormat="1" applyFill="1" applyAlignment="1" applyProtection="1">
      <alignment horizontal="right" vertical="center"/>
      <protection hidden="1"/>
    </xf>
    <xf numFmtId="0" fontId="25" fillId="0" borderId="0" xfId="1" applyBorder="1" applyProtection="1">
      <protection hidden="1"/>
    </xf>
    <xf numFmtId="0" fontId="16" fillId="0" borderId="0" xfId="0" applyFont="1" applyProtection="1">
      <protection hidden="1"/>
    </xf>
    <xf numFmtId="0" fontId="4" fillId="0" borderId="0" xfId="0" applyFont="1" applyAlignment="1" applyProtection="1">
      <alignment horizontal="center"/>
      <protection hidden="1"/>
    </xf>
    <xf numFmtId="0" fontId="7" fillId="0" borderId="0" xfId="0" applyFont="1" applyAlignment="1" applyProtection="1">
      <alignment horizontal="left"/>
      <protection hidden="1"/>
    </xf>
  </cellXfs>
  <cellStyles count="2">
    <cellStyle name="Hiperłącze" xfId="1" builtinId="8"/>
    <cellStyle name="Normalny" xfId="0" builtinId="0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trlProps/ctrlProp1.xml><?xml version="1.0" encoding="utf-8"?>
<formControlPr xmlns="http://schemas.microsoft.com/office/spreadsheetml/2009/9/main" objectType="Drop" dropStyle="combo" dx="16" fmlaLink="$E$25" fmlaRange="Dane!$N$10:$N$13" noThreeD="1" sel="1" val="0"/>
</file>

<file path=xl/ctrlProps/ctrlProp2.xml><?xml version="1.0" encoding="utf-8"?>
<formControlPr xmlns="http://schemas.microsoft.com/office/spreadsheetml/2009/9/main" objectType="Drop" dropStyle="combo" dx="16" fmlaLink="$E$26" fmlaRange="Dane!$Q$10:$Q$19" noThreeD="1" sel="4" val="2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tif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5.jpeg"/><Relationship Id="rId2" Type="http://schemas.openxmlformats.org/officeDocument/2006/relationships/image" Target="../media/image34.jpeg"/><Relationship Id="rId1" Type="http://schemas.openxmlformats.org/officeDocument/2006/relationships/image" Target="../media/image33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2.vml.rels><?xml version="1.0" encoding="UTF-8" standalone="yes"?>
<Relationships xmlns="http://schemas.openxmlformats.org/package/2006/relationships"><Relationship Id="rId8" Type="http://schemas.openxmlformats.org/officeDocument/2006/relationships/image" Target="../media/image11.emf"/><Relationship Id="rId13" Type="http://schemas.openxmlformats.org/officeDocument/2006/relationships/image" Target="../media/image16.emf"/><Relationship Id="rId18" Type="http://schemas.openxmlformats.org/officeDocument/2006/relationships/image" Target="../media/image21.emf"/><Relationship Id="rId26" Type="http://schemas.openxmlformats.org/officeDocument/2006/relationships/image" Target="../media/image29.emf"/><Relationship Id="rId3" Type="http://schemas.openxmlformats.org/officeDocument/2006/relationships/image" Target="../media/image6.emf"/><Relationship Id="rId21" Type="http://schemas.openxmlformats.org/officeDocument/2006/relationships/image" Target="../media/image24.emf"/><Relationship Id="rId7" Type="http://schemas.openxmlformats.org/officeDocument/2006/relationships/image" Target="../media/image10.emf"/><Relationship Id="rId12" Type="http://schemas.openxmlformats.org/officeDocument/2006/relationships/image" Target="../media/image15.emf"/><Relationship Id="rId17" Type="http://schemas.openxmlformats.org/officeDocument/2006/relationships/image" Target="../media/image20.emf"/><Relationship Id="rId25" Type="http://schemas.openxmlformats.org/officeDocument/2006/relationships/image" Target="../media/image28.emf"/><Relationship Id="rId2" Type="http://schemas.openxmlformats.org/officeDocument/2006/relationships/image" Target="../media/image5.emf"/><Relationship Id="rId16" Type="http://schemas.openxmlformats.org/officeDocument/2006/relationships/image" Target="../media/image19.emf"/><Relationship Id="rId20" Type="http://schemas.openxmlformats.org/officeDocument/2006/relationships/image" Target="../media/image23.emf"/><Relationship Id="rId29" Type="http://schemas.openxmlformats.org/officeDocument/2006/relationships/image" Target="../media/image32.emf"/><Relationship Id="rId1" Type="http://schemas.openxmlformats.org/officeDocument/2006/relationships/image" Target="../media/image4.emf"/><Relationship Id="rId6" Type="http://schemas.openxmlformats.org/officeDocument/2006/relationships/image" Target="../media/image9.emf"/><Relationship Id="rId11" Type="http://schemas.openxmlformats.org/officeDocument/2006/relationships/image" Target="../media/image14.emf"/><Relationship Id="rId24" Type="http://schemas.openxmlformats.org/officeDocument/2006/relationships/image" Target="../media/image27.emf"/><Relationship Id="rId5" Type="http://schemas.openxmlformats.org/officeDocument/2006/relationships/image" Target="../media/image8.emf"/><Relationship Id="rId15" Type="http://schemas.openxmlformats.org/officeDocument/2006/relationships/image" Target="../media/image18.emf"/><Relationship Id="rId23" Type="http://schemas.openxmlformats.org/officeDocument/2006/relationships/image" Target="../media/image26.emf"/><Relationship Id="rId28" Type="http://schemas.openxmlformats.org/officeDocument/2006/relationships/image" Target="../media/image31.emf"/><Relationship Id="rId10" Type="http://schemas.openxmlformats.org/officeDocument/2006/relationships/image" Target="../media/image13.emf"/><Relationship Id="rId19" Type="http://schemas.openxmlformats.org/officeDocument/2006/relationships/image" Target="../media/image22.emf"/><Relationship Id="rId4" Type="http://schemas.openxmlformats.org/officeDocument/2006/relationships/image" Target="../media/image7.emf"/><Relationship Id="rId9" Type="http://schemas.openxmlformats.org/officeDocument/2006/relationships/image" Target="../media/image12.emf"/><Relationship Id="rId14" Type="http://schemas.openxmlformats.org/officeDocument/2006/relationships/image" Target="../media/image17.emf"/><Relationship Id="rId22" Type="http://schemas.openxmlformats.org/officeDocument/2006/relationships/image" Target="../media/image25.emf"/><Relationship Id="rId27" Type="http://schemas.openxmlformats.org/officeDocument/2006/relationships/image" Target="../media/image30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</xdr:colOff>
          <xdr:row>26</xdr:row>
          <xdr:rowOff>0</xdr:rowOff>
        </xdr:from>
        <xdr:to>
          <xdr:col>3</xdr:col>
          <xdr:colOff>2971800</xdr:colOff>
          <xdr:row>27</xdr:row>
          <xdr:rowOff>85725</xdr:rowOff>
        </xdr:to>
        <xdr:sp macro="" textlink="">
          <xdr:nvSpPr>
            <xdr:cNvPr id="4097" name="Drop Down 1" hidden="1">
              <a:extLst>
                <a:ext uri="{63B3BB69-23CF-44E3-9099-C40C66FF867C}">
                  <a14:compatExt spid="_x0000_s4097"/>
                </a:ext>
                <a:ext uri="{FF2B5EF4-FFF2-40B4-BE49-F238E27FC236}">
                  <a16:creationId xmlns:a16="http://schemas.microsoft.com/office/drawing/2014/main" id="{00000000-0008-0000-0000-00000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9525</xdr:colOff>
          <xdr:row>26</xdr:row>
          <xdr:rowOff>9525</xdr:rowOff>
        </xdr:from>
        <xdr:to>
          <xdr:col>6</xdr:col>
          <xdr:colOff>285750</xdr:colOff>
          <xdr:row>27</xdr:row>
          <xdr:rowOff>85725</xdr:rowOff>
        </xdr:to>
        <xdr:sp macro="" textlink="">
          <xdr:nvSpPr>
            <xdr:cNvPr id="4098" name="Drop Down 2" hidden="1">
              <a:extLst>
                <a:ext uri="{63B3BB69-23CF-44E3-9099-C40C66FF867C}">
                  <a14:compatExt spid="_x0000_s4098"/>
                </a:ext>
                <a:ext uri="{FF2B5EF4-FFF2-40B4-BE49-F238E27FC236}">
                  <a16:creationId xmlns:a16="http://schemas.microsoft.com/office/drawing/2014/main" id="{00000000-0008-0000-0000-000002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47626</xdr:colOff>
          <xdr:row>5</xdr:row>
          <xdr:rowOff>206376</xdr:rowOff>
        </xdr:from>
        <xdr:to>
          <xdr:col>4</xdr:col>
          <xdr:colOff>206375</xdr:colOff>
          <xdr:row>25</xdr:row>
          <xdr:rowOff>-1</xdr:rowOff>
        </xdr:to>
        <xdr:pic>
          <xdr:nvPicPr>
            <xdr:cNvPr id="4119" name="Image1">
              <a:extLst>
                <a:ext uri="{FF2B5EF4-FFF2-40B4-BE49-F238E27FC236}">
                  <a16:creationId xmlns:a16="http://schemas.microsoft.com/office/drawing/2014/main" id="{00000000-0008-0000-0000-000017100000}"/>
                </a:ext>
              </a:extLst>
            </xdr:cNvPr>
            <xdr:cNvPicPr preferRelativeResize="0">
              <a:picLocks noChangeAspect="1" noChangeArrowheads="1" noChangeShapeType="1"/>
              <a:extLst>
                <a:ext uri="{84589F7E-364E-4C9E-8A38-B11213B215E9}">
                  <a14:cameraTool cellRange="Bild" spid="_x0000_s4130"/>
                </a:ext>
              </a:extLst>
            </xdr:cNvPicPr>
          </xdr:nvPicPr>
          <xdr:blipFill>
            <a:blip xmlns:r="http://schemas.openxmlformats.org/officeDocument/2006/relationships" r:embed="rId1"/>
            <a:srcRect l="-766" t="1286" r="766" b="-1015"/>
            <a:stretch>
              <a:fillRect/>
            </a:stretch>
          </xdr:blipFill>
          <xdr:spPr bwMode="auto">
            <a:xfrm>
              <a:off x="666751" y="1603376"/>
              <a:ext cx="5167312" cy="3706811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 editAs="oneCell">
    <xdr:from>
      <xdr:col>1</xdr:col>
      <xdr:colOff>103189</xdr:colOff>
      <xdr:row>1</xdr:row>
      <xdr:rowOff>76200</xdr:rowOff>
    </xdr:from>
    <xdr:to>
      <xdr:col>3</xdr:col>
      <xdr:colOff>809625</xdr:colOff>
      <xdr:row>2</xdr:row>
      <xdr:rowOff>350476</xdr:rowOff>
    </xdr:to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689" y="76200"/>
          <a:ext cx="2047874" cy="56002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627062</xdr:colOff>
      <xdr:row>0</xdr:row>
      <xdr:rowOff>698500</xdr:rowOff>
    </xdr:from>
    <xdr:to>
      <xdr:col>39</xdr:col>
      <xdr:colOff>259669</xdr:colOff>
      <xdr:row>1</xdr:row>
      <xdr:rowOff>2400684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980312" y="698500"/>
          <a:ext cx="7316107" cy="5152350"/>
        </a:xfrm>
        <a:prstGeom prst="rect">
          <a:avLst/>
        </a:prstGeom>
      </xdr:spPr>
    </xdr:pic>
    <xdr:clientData/>
  </xdr:twoCellAnchor>
  <xdr:twoCellAnchor editAs="oneCell">
    <xdr:from>
      <xdr:col>29</xdr:col>
      <xdr:colOff>571500</xdr:colOff>
      <xdr:row>1</xdr:row>
      <xdr:rowOff>1760538</xdr:rowOff>
    </xdr:from>
    <xdr:to>
      <xdr:col>39</xdr:col>
      <xdr:colOff>63501</xdr:colOff>
      <xdr:row>2</xdr:row>
      <xdr:rowOff>2668616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719" b="719"/>
        <a:stretch/>
      </xdr:blipFill>
      <xdr:spPr>
        <a:xfrm>
          <a:off x="33623250" y="5507038"/>
          <a:ext cx="6477001" cy="5083204"/>
        </a:xfrm>
        <a:prstGeom prst="rect">
          <a:avLst/>
        </a:prstGeom>
      </xdr:spPr>
    </xdr:pic>
    <xdr:clientData/>
  </xdr:twoCellAnchor>
  <xdr:twoCellAnchor editAs="oneCell">
    <xdr:from>
      <xdr:col>29</xdr:col>
      <xdr:colOff>198438</xdr:colOff>
      <xdr:row>2</xdr:row>
      <xdr:rowOff>2417763</xdr:rowOff>
    </xdr:from>
    <xdr:to>
      <xdr:col>39</xdr:col>
      <xdr:colOff>98858</xdr:colOff>
      <xdr:row>4</xdr:row>
      <xdr:rowOff>1380240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50188" y="11371263"/>
          <a:ext cx="6885420" cy="5255081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171450</xdr:colOff>
          <xdr:row>0</xdr:row>
          <xdr:rowOff>2609850</xdr:rowOff>
        </xdr:from>
        <xdr:to>
          <xdr:col>7</xdr:col>
          <xdr:colOff>2200275</xdr:colOff>
          <xdr:row>1</xdr:row>
          <xdr:rowOff>66675</xdr:rowOff>
        </xdr:to>
        <xdr:sp macro="" textlink="">
          <xdr:nvSpPr>
            <xdr:cNvPr id="5122" name="Object 2" hidden="1">
              <a:extLst>
                <a:ext uri="{63B3BB69-23CF-44E3-9099-C40C66FF867C}">
                  <a14:compatExt spid="_x0000_s5122"/>
                </a:ext>
                <a:ext uri="{FF2B5EF4-FFF2-40B4-BE49-F238E27FC236}">
                  <a16:creationId xmlns:a16="http://schemas.microsoft.com/office/drawing/2014/main" id="{00000000-0008-0000-0200-00000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2609850</xdr:colOff>
          <xdr:row>0</xdr:row>
          <xdr:rowOff>4076700</xdr:rowOff>
        </xdr:from>
        <xdr:to>
          <xdr:col>7</xdr:col>
          <xdr:colOff>6486525</xdr:colOff>
          <xdr:row>1</xdr:row>
          <xdr:rowOff>1143000</xdr:rowOff>
        </xdr:to>
        <xdr:sp macro="" textlink="">
          <xdr:nvSpPr>
            <xdr:cNvPr id="5124" name="Object 4" hidden="1">
              <a:extLst>
                <a:ext uri="{63B3BB69-23CF-44E3-9099-C40C66FF867C}">
                  <a14:compatExt spid="_x0000_s5124"/>
                </a:ext>
                <a:ext uri="{FF2B5EF4-FFF2-40B4-BE49-F238E27FC236}">
                  <a16:creationId xmlns:a16="http://schemas.microsoft.com/office/drawing/2014/main" id="{00000000-0008-0000-0200-00000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2533650</xdr:colOff>
          <xdr:row>0</xdr:row>
          <xdr:rowOff>2324100</xdr:rowOff>
        </xdr:from>
        <xdr:to>
          <xdr:col>7</xdr:col>
          <xdr:colOff>5200650</xdr:colOff>
          <xdr:row>1</xdr:row>
          <xdr:rowOff>400050</xdr:rowOff>
        </xdr:to>
        <xdr:sp macro="" textlink="">
          <xdr:nvSpPr>
            <xdr:cNvPr id="5125" name="Object 5" hidden="1">
              <a:extLst>
                <a:ext uri="{63B3BB69-23CF-44E3-9099-C40C66FF867C}">
                  <a14:compatExt spid="_x0000_s5125"/>
                </a:ext>
                <a:ext uri="{FF2B5EF4-FFF2-40B4-BE49-F238E27FC236}">
                  <a16:creationId xmlns:a16="http://schemas.microsoft.com/office/drawing/2014/main" id="{00000000-0008-0000-0200-00000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381000</xdr:colOff>
          <xdr:row>0</xdr:row>
          <xdr:rowOff>3829050</xdr:rowOff>
        </xdr:from>
        <xdr:to>
          <xdr:col>7</xdr:col>
          <xdr:colOff>2095500</xdr:colOff>
          <xdr:row>1</xdr:row>
          <xdr:rowOff>1362075</xdr:rowOff>
        </xdr:to>
        <xdr:sp macro="" textlink="">
          <xdr:nvSpPr>
            <xdr:cNvPr id="5126" name="Object 6" hidden="1">
              <a:extLst>
                <a:ext uri="{63B3BB69-23CF-44E3-9099-C40C66FF867C}">
                  <a14:compatExt spid="_x0000_s5126"/>
                </a:ext>
                <a:ext uri="{FF2B5EF4-FFF2-40B4-BE49-F238E27FC236}">
                  <a16:creationId xmlns:a16="http://schemas.microsoft.com/office/drawing/2014/main" id="{00000000-0008-0000-0200-00000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0</xdr:row>
          <xdr:rowOff>0</xdr:rowOff>
        </xdr:from>
        <xdr:to>
          <xdr:col>7</xdr:col>
          <xdr:colOff>4619625</xdr:colOff>
          <xdr:row>0</xdr:row>
          <xdr:rowOff>838200</xdr:rowOff>
        </xdr:to>
        <xdr:sp macro="" textlink="">
          <xdr:nvSpPr>
            <xdr:cNvPr id="5129" name="Object 9" hidden="1">
              <a:extLst>
                <a:ext uri="{63B3BB69-23CF-44E3-9099-C40C66FF867C}">
                  <a14:compatExt spid="_x0000_s5129"/>
                </a:ext>
                <a:ext uri="{FF2B5EF4-FFF2-40B4-BE49-F238E27FC236}">
                  <a16:creationId xmlns:a16="http://schemas.microsoft.com/office/drawing/2014/main" id="{00000000-0008-0000-0200-00000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1</xdr:row>
          <xdr:rowOff>47625</xdr:rowOff>
        </xdr:from>
        <xdr:to>
          <xdr:col>0</xdr:col>
          <xdr:colOff>4029075</xdr:colOff>
          <xdr:row>1</xdr:row>
          <xdr:rowOff>2162175</xdr:rowOff>
        </xdr:to>
        <xdr:sp macro="" textlink="">
          <xdr:nvSpPr>
            <xdr:cNvPr id="5137" name="Object 17" hidden="1">
              <a:extLst>
                <a:ext uri="{63B3BB69-23CF-44E3-9099-C40C66FF867C}">
                  <a14:compatExt spid="_x0000_s5137"/>
                </a:ext>
                <a:ext uri="{FF2B5EF4-FFF2-40B4-BE49-F238E27FC236}">
                  <a16:creationId xmlns:a16="http://schemas.microsoft.com/office/drawing/2014/main" id="{00000000-0008-0000-0200-00001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1943100</xdr:colOff>
          <xdr:row>2</xdr:row>
          <xdr:rowOff>2247900</xdr:rowOff>
        </xdr:from>
        <xdr:to>
          <xdr:col>0</xdr:col>
          <xdr:colOff>5143500</xdr:colOff>
          <xdr:row>2</xdr:row>
          <xdr:rowOff>4181475</xdr:rowOff>
        </xdr:to>
        <xdr:sp macro="" textlink="">
          <xdr:nvSpPr>
            <xdr:cNvPr id="5138" name="Object 18" hidden="1">
              <a:extLst>
                <a:ext uri="{63B3BB69-23CF-44E3-9099-C40C66FF867C}">
                  <a14:compatExt spid="_x0000_s5138"/>
                </a:ext>
                <a:ext uri="{FF2B5EF4-FFF2-40B4-BE49-F238E27FC236}">
                  <a16:creationId xmlns:a16="http://schemas.microsoft.com/office/drawing/2014/main" id="{00000000-0008-0000-0200-00001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4095750</xdr:colOff>
          <xdr:row>1</xdr:row>
          <xdr:rowOff>66675</xdr:rowOff>
        </xdr:from>
        <xdr:to>
          <xdr:col>1</xdr:col>
          <xdr:colOff>323850</xdr:colOff>
          <xdr:row>1</xdr:row>
          <xdr:rowOff>1047750</xdr:rowOff>
        </xdr:to>
        <xdr:sp macro="" textlink="">
          <xdr:nvSpPr>
            <xdr:cNvPr id="5139" name="Object 19" hidden="1">
              <a:extLst>
                <a:ext uri="{63B3BB69-23CF-44E3-9099-C40C66FF867C}">
                  <a14:compatExt spid="_x0000_s5139"/>
                </a:ext>
                <a:ext uri="{FF2B5EF4-FFF2-40B4-BE49-F238E27FC236}">
                  <a16:creationId xmlns:a16="http://schemas.microsoft.com/office/drawing/2014/main" id="{00000000-0008-0000-0200-00001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4086225</xdr:colOff>
          <xdr:row>1</xdr:row>
          <xdr:rowOff>885825</xdr:rowOff>
        </xdr:from>
        <xdr:to>
          <xdr:col>0</xdr:col>
          <xdr:colOff>5153025</xdr:colOff>
          <xdr:row>1</xdr:row>
          <xdr:rowOff>1571625</xdr:rowOff>
        </xdr:to>
        <xdr:sp macro="" textlink="">
          <xdr:nvSpPr>
            <xdr:cNvPr id="5142" name="Object 22" hidden="1">
              <a:extLst>
                <a:ext uri="{63B3BB69-23CF-44E3-9099-C40C66FF867C}">
                  <a14:compatExt spid="_x0000_s5142"/>
                </a:ext>
                <a:ext uri="{FF2B5EF4-FFF2-40B4-BE49-F238E27FC236}">
                  <a16:creationId xmlns:a16="http://schemas.microsoft.com/office/drawing/2014/main" id="{00000000-0008-0000-0200-00001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</xdr:row>
          <xdr:rowOff>2314575</xdr:rowOff>
        </xdr:from>
        <xdr:to>
          <xdr:col>0</xdr:col>
          <xdr:colOff>1228725</xdr:colOff>
          <xdr:row>1</xdr:row>
          <xdr:rowOff>3124200</xdr:rowOff>
        </xdr:to>
        <xdr:sp macro="" textlink="">
          <xdr:nvSpPr>
            <xdr:cNvPr id="5143" name="Object 23" hidden="1">
              <a:extLst>
                <a:ext uri="{63B3BB69-23CF-44E3-9099-C40C66FF867C}">
                  <a14:compatExt spid="_x0000_s5143"/>
                </a:ext>
                <a:ext uri="{FF2B5EF4-FFF2-40B4-BE49-F238E27FC236}">
                  <a16:creationId xmlns:a16="http://schemas.microsoft.com/office/drawing/2014/main" id="{00000000-0008-0000-0200-00001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</xdr:row>
          <xdr:rowOff>2990850</xdr:rowOff>
        </xdr:from>
        <xdr:to>
          <xdr:col>0</xdr:col>
          <xdr:colOff>933450</xdr:colOff>
          <xdr:row>1</xdr:row>
          <xdr:rowOff>3552825</xdr:rowOff>
        </xdr:to>
        <xdr:sp macro="" textlink="">
          <xdr:nvSpPr>
            <xdr:cNvPr id="5144" name="Object 24" hidden="1">
              <a:extLst>
                <a:ext uri="{63B3BB69-23CF-44E3-9099-C40C66FF867C}">
                  <a14:compatExt spid="_x0000_s5144"/>
                </a:ext>
                <a:ext uri="{FF2B5EF4-FFF2-40B4-BE49-F238E27FC236}">
                  <a16:creationId xmlns:a16="http://schemas.microsoft.com/office/drawing/2014/main" id="{00000000-0008-0000-0200-00001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1</xdr:row>
          <xdr:rowOff>3590925</xdr:rowOff>
        </xdr:from>
        <xdr:to>
          <xdr:col>0</xdr:col>
          <xdr:colOff>933450</xdr:colOff>
          <xdr:row>1</xdr:row>
          <xdr:rowOff>4143375</xdr:rowOff>
        </xdr:to>
        <xdr:sp macro="" textlink="">
          <xdr:nvSpPr>
            <xdr:cNvPr id="5145" name="Object 25" hidden="1">
              <a:extLst>
                <a:ext uri="{63B3BB69-23CF-44E3-9099-C40C66FF867C}">
                  <a14:compatExt spid="_x0000_s5145"/>
                </a:ext>
                <a:ext uri="{FF2B5EF4-FFF2-40B4-BE49-F238E27FC236}">
                  <a16:creationId xmlns:a16="http://schemas.microsoft.com/office/drawing/2014/main" id="{00000000-0008-0000-0200-00001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1019175</xdr:colOff>
          <xdr:row>1</xdr:row>
          <xdr:rowOff>2352675</xdr:rowOff>
        </xdr:from>
        <xdr:to>
          <xdr:col>0</xdr:col>
          <xdr:colOff>1914525</xdr:colOff>
          <xdr:row>1</xdr:row>
          <xdr:rowOff>2914650</xdr:rowOff>
        </xdr:to>
        <xdr:sp macro="" textlink="">
          <xdr:nvSpPr>
            <xdr:cNvPr id="5146" name="Object 26" hidden="1">
              <a:extLst>
                <a:ext uri="{63B3BB69-23CF-44E3-9099-C40C66FF867C}">
                  <a14:compatExt spid="_x0000_s5146"/>
                </a:ext>
                <a:ext uri="{FF2B5EF4-FFF2-40B4-BE49-F238E27FC236}">
                  <a16:creationId xmlns:a16="http://schemas.microsoft.com/office/drawing/2014/main" id="{00000000-0008-0000-0200-00001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1019175</xdr:colOff>
          <xdr:row>1</xdr:row>
          <xdr:rowOff>2990850</xdr:rowOff>
        </xdr:from>
        <xdr:to>
          <xdr:col>0</xdr:col>
          <xdr:colOff>1914525</xdr:colOff>
          <xdr:row>1</xdr:row>
          <xdr:rowOff>3552825</xdr:rowOff>
        </xdr:to>
        <xdr:sp macro="" textlink="">
          <xdr:nvSpPr>
            <xdr:cNvPr id="5147" name="Object 27" hidden="1">
              <a:extLst>
                <a:ext uri="{63B3BB69-23CF-44E3-9099-C40C66FF867C}">
                  <a14:compatExt spid="_x0000_s5147"/>
                </a:ext>
                <a:ext uri="{FF2B5EF4-FFF2-40B4-BE49-F238E27FC236}">
                  <a16:creationId xmlns:a16="http://schemas.microsoft.com/office/drawing/2014/main" id="{00000000-0008-0000-0200-00001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1009650</xdr:colOff>
          <xdr:row>1</xdr:row>
          <xdr:rowOff>3600450</xdr:rowOff>
        </xdr:from>
        <xdr:to>
          <xdr:col>0</xdr:col>
          <xdr:colOff>1905000</xdr:colOff>
          <xdr:row>1</xdr:row>
          <xdr:rowOff>4152900</xdr:rowOff>
        </xdr:to>
        <xdr:sp macro="" textlink="">
          <xdr:nvSpPr>
            <xdr:cNvPr id="5148" name="Object 28" hidden="1">
              <a:extLst>
                <a:ext uri="{63B3BB69-23CF-44E3-9099-C40C66FF867C}">
                  <a14:compatExt spid="_x0000_s5148"/>
                </a:ext>
                <a:ext uri="{FF2B5EF4-FFF2-40B4-BE49-F238E27FC236}">
                  <a16:creationId xmlns:a16="http://schemas.microsoft.com/office/drawing/2014/main" id="{00000000-0008-0000-0200-00001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2000250</xdr:colOff>
          <xdr:row>1</xdr:row>
          <xdr:rowOff>2143125</xdr:rowOff>
        </xdr:from>
        <xdr:to>
          <xdr:col>0</xdr:col>
          <xdr:colOff>5057775</xdr:colOff>
          <xdr:row>1</xdr:row>
          <xdr:rowOff>4152900</xdr:rowOff>
        </xdr:to>
        <xdr:sp macro="" textlink="">
          <xdr:nvSpPr>
            <xdr:cNvPr id="5149" name="Object 29" hidden="1">
              <a:extLst>
                <a:ext uri="{63B3BB69-23CF-44E3-9099-C40C66FF867C}">
                  <a14:compatExt spid="_x0000_s5149"/>
                </a:ext>
                <a:ext uri="{FF2B5EF4-FFF2-40B4-BE49-F238E27FC236}">
                  <a16:creationId xmlns:a16="http://schemas.microsoft.com/office/drawing/2014/main" id="{00000000-0008-0000-0200-00001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2</xdr:row>
          <xdr:rowOff>38100</xdr:rowOff>
        </xdr:from>
        <xdr:to>
          <xdr:col>0</xdr:col>
          <xdr:colOff>4057650</xdr:colOff>
          <xdr:row>2</xdr:row>
          <xdr:rowOff>2219325</xdr:rowOff>
        </xdr:to>
        <xdr:sp macro="" textlink="">
          <xdr:nvSpPr>
            <xdr:cNvPr id="5150" name="Object 30" hidden="1">
              <a:extLst>
                <a:ext uri="{63B3BB69-23CF-44E3-9099-C40C66FF867C}">
                  <a14:compatExt spid="_x0000_s5150"/>
                </a:ext>
                <a:ext uri="{FF2B5EF4-FFF2-40B4-BE49-F238E27FC236}">
                  <a16:creationId xmlns:a16="http://schemas.microsoft.com/office/drawing/2014/main" id="{00000000-0008-0000-0200-00001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4086225</xdr:colOff>
          <xdr:row>2</xdr:row>
          <xdr:rowOff>57150</xdr:rowOff>
        </xdr:from>
        <xdr:to>
          <xdr:col>1</xdr:col>
          <xdr:colOff>314325</xdr:colOff>
          <xdr:row>2</xdr:row>
          <xdr:rowOff>1038225</xdr:rowOff>
        </xdr:to>
        <xdr:sp macro="" textlink="">
          <xdr:nvSpPr>
            <xdr:cNvPr id="5151" name="Object 31" hidden="1">
              <a:extLst>
                <a:ext uri="{63B3BB69-23CF-44E3-9099-C40C66FF867C}">
                  <a14:compatExt spid="_x0000_s5151"/>
                </a:ext>
                <a:ext uri="{FF2B5EF4-FFF2-40B4-BE49-F238E27FC236}">
                  <a16:creationId xmlns:a16="http://schemas.microsoft.com/office/drawing/2014/main" id="{00000000-0008-0000-0200-00001F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4086225</xdr:colOff>
          <xdr:row>2</xdr:row>
          <xdr:rowOff>866775</xdr:rowOff>
        </xdr:from>
        <xdr:to>
          <xdr:col>0</xdr:col>
          <xdr:colOff>5153025</xdr:colOff>
          <xdr:row>2</xdr:row>
          <xdr:rowOff>1552575</xdr:rowOff>
        </xdr:to>
        <xdr:sp macro="" textlink="">
          <xdr:nvSpPr>
            <xdr:cNvPr id="5152" name="Object 32" hidden="1">
              <a:extLst>
                <a:ext uri="{63B3BB69-23CF-44E3-9099-C40C66FF867C}">
                  <a14:compatExt spid="_x0000_s5152"/>
                </a:ext>
                <a:ext uri="{FF2B5EF4-FFF2-40B4-BE49-F238E27FC236}">
                  <a16:creationId xmlns:a16="http://schemas.microsoft.com/office/drawing/2014/main" id="{00000000-0008-0000-0200-000020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</xdr:row>
          <xdr:rowOff>2314575</xdr:rowOff>
        </xdr:from>
        <xdr:to>
          <xdr:col>0</xdr:col>
          <xdr:colOff>1228725</xdr:colOff>
          <xdr:row>2</xdr:row>
          <xdr:rowOff>3124200</xdr:rowOff>
        </xdr:to>
        <xdr:sp macro="" textlink="">
          <xdr:nvSpPr>
            <xdr:cNvPr id="5153" name="Object 33" hidden="1">
              <a:extLst>
                <a:ext uri="{63B3BB69-23CF-44E3-9099-C40C66FF867C}">
                  <a14:compatExt spid="_x0000_s5153"/>
                </a:ext>
                <a:ext uri="{FF2B5EF4-FFF2-40B4-BE49-F238E27FC236}">
                  <a16:creationId xmlns:a16="http://schemas.microsoft.com/office/drawing/2014/main" id="{00000000-0008-0000-0200-00002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</xdr:row>
          <xdr:rowOff>2990850</xdr:rowOff>
        </xdr:from>
        <xdr:to>
          <xdr:col>0</xdr:col>
          <xdr:colOff>933450</xdr:colOff>
          <xdr:row>2</xdr:row>
          <xdr:rowOff>3552825</xdr:rowOff>
        </xdr:to>
        <xdr:sp macro="" textlink="">
          <xdr:nvSpPr>
            <xdr:cNvPr id="5154" name="Object 34" hidden="1">
              <a:extLst>
                <a:ext uri="{63B3BB69-23CF-44E3-9099-C40C66FF867C}">
                  <a14:compatExt spid="_x0000_s5154"/>
                </a:ext>
                <a:ext uri="{FF2B5EF4-FFF2-40B4-BE49-F238E27FC236}">
                  <a16:creationId xmlns:a16="http://schemas.microsoft.com/office/drawing/2014/main" id="{00000000-0008-0000-0200-00002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</xdr:row>
          <xdr:rowOff>3590925</xdr:rowOff>
        </xdr:from>
        <xdr:to>
          <xdr:col>0</xdr:col>
          <xdr:colOff>933450</xdr:colOff>
          <xdr:row>2</xdr:row>
          <xdr:rowOff>4143375</xdr:rowOff>
        </xdr:to>
        <xdr:sp macro="" textlink="">
          <xdr:nvSpPr>
            <xdr:cNvPr id="5155" name="Object 35" hidden="1">
              <a:extLst>
                <a:ext uri="{63B3BB69-23CF-44E3-9099-C40C66FF867C}">
                  <a14:compatExt spid="_x0000_s5155"/>
                </a:ext>
                <a:ext uri="{FF2B5EF4-FFF2-40B4-BE49-F238E27FC236}">
                  <a16:creationId xmlns:a16="http://schemas.microsoft.com/office/drawing/2014/main" id="{00000000-0008-0000-0200-00002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1019175</xdr:colOff>
          <xdr:row>2</xdr:row>
          <xdr:rowOff>2352675</xdr:rowOff>
        </xdr:from>
        <xdr:to>
          <xdr:col>0</xdr:col>
          <xdr:colOff>1914525</xdr:colOff>
          <xdr:row>2</xdr:row>
          <xdr:rowOff>2914650</xdr:rowOff>
        </xdr:to>
        <xdr:sp macro="" textlink="">
          <xdr:nvSpPr>
            <xdr:cNvPr id="5156" name="Object 36" hidden="1">
              <a:extLst>
                <a:ext uri="{63B3BB69-23CF-44E3-9099-C40C66FF867C}">
                  <a14:compatExt spid="_x0000_s5156"/>
                </a:ext>
                <a:ext uri="{FF2B5EF4-FFF2-40B4-BE49-F238E27FC236}">
                  <a16:creationId xmlns:a16="http://schemas.microsoft.com/office/drawing/2014/main" id="{00000000-0008-0000-0200-00002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1019175</xdr:colOff>
          <xdr:row>2</xdr:row>
          <xdr:rowOff>2990850</xdr:rowOff>
        </xdr:from>
        <xdr:to>
          <xdr:col>0</xdr:col>
          <xdr:colOff>1914525</xdr:colOff>
          <xdr:row>2</xdr:row>
          <xdr:rowOff>3552825</xdr:rowOff>
        </xdr:to>
        <xdr:sp macro="" textlink="">
          <xdr:nvSpPr>
            <xdr:cNvPr id="5157" name="Object 37" hidden="1">
              <a:extLst>
                <a:ext uri="{63B3BB69-23CF-44E3-9099-C40C66FF867C}">
                  <a14:compatExt spid="_x0000_s5157"/>
                </a:ext>
                <a:ext uri="{FF2B5EF4-FFF2-40B4-BE49-F238E27FC236}">
                  <a16:creationId xmlns:a16="http://schemas.microsoft.com/office/drawing/2014/main" id="{00000000-0008-0000-0200-000025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1009650</xdr:colOff>
          <xdr:row>2</xdr:row>
          <xdr:rowOff>3600450</xdr:rowOff>
        </xdr:from>
        <xdr:to>
          <xdr:col>0</xdr:col>
          <xdr:colOff>1905000</xdr:colOff>
          <xdr:row>2</xdr:row>
          <xdr:rowOff>4152900</xdr:rowOff>
        </xdr:to>
        <xdr:sp macro="" textlink="">
          <xdr:nvSpPr>
            <xdr:cNvPr id="5158" name="Object 38" hidden="1">
              <a:extLst>
                <a:ext uri="{63B3BB69-23CF-44E3-9099-C40C66FF867C}">
                  <a14:compatExt spid="_x0000_s5158"/>
                </a:ext>
                <a:ext uri="{FF2B5EF4-FFF2-40B4-BE49-F238E27FC236}">
                  <a16:creationId xmlns:a16="http://schemas.microsoft.com/office/drawing/2014/main" id="{00000000-0008-0000-0200-000026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76200</xdr:colOff>
          <xdr:row>0</xdr:row>
          <xdr:rowOff>47625</xdr:rowOff>
        </xdr:from>
        <xdr:to>
          <xdr:col>0</xdr:col>
          <xdr:colOff>4171950</xdr:colOff>
          <xdr:row>0</xdr:row>
          <xdr:rowOff>3390900</xdr:rowOff>
        </xdr:to>
        <xdr:sp macro="" textlink="">
          <xdr:nvSpPr>
            <xdr:cNvPr id="5159" name="Object 39" hidden="1">
              <a:extLst>
                <a:ext uri="{63B3BB69-23CF-44E3-9099-C40C66FF867C}">
                  <a14:compatExt spid="_x0000_s5159"/>
                </a:ext>
                <a:ext uri="{FF2B5EF4-FFF2-40B4-BE49-F238E27FC236}">
                  <a16:creationId xmlns:a16="http://schemas.microsoft.com/office/drawing/2014/main" id="{00000000-0008-0000-0200-000027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4219575</xdr:colOff>
          <xdr:row>0</xdr:row>
          <xdr:rowOff>57150</xdr:rowOff>
        </xdr:from>
        <xdr:to>
          <xdr:col>0</xdr:col>
          <xdr:colOff>5143500</xdr:colOff>
          <xdr:row>0</xdr:row>
          <xdr:rowOff>571500</xdr:rowOff>
        </xdr:to>
        <xdr:sp macro="" textlink="">
          <xdr:nvSpPr>
            <xdr:cNvPr id="5160" name="Object 40" hidden="1">
              <a:extLst>
                <a:ext uri="{63B3BB69-23CF-44E3-9099-C40C66FF867C}">
                  <a14:compatExt spid="_x0000_s5160"/>
                </a:ext>
                <a:ext uri="{FF2B5EF4-FFF2-40B4-BE49-F238E27FC236}">
                  <a16:creationId xmlns:a16="http://schemas.microsoft.com/office/drawing/2014/main" id="{00000000-0008-0000-0200-000028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4219575</xdr:colOff>
          <xdr:row>0</xdr:row>
          <xdr:rowOff>628650</xdr:rowOff>
        </xdr:from>
        <xdr:to>
          <xdr:col>1</xdr:col>
          <xdr:colOff>247650</xdr:colOff>
          <xdr:row>0</xdr:row>
          <xdr:rowOff>1276350</xdr:rowOff>
        </xdr:to>
        <xdr:sp macro="" textlink="">
          <xdr:nvSpPr>
            <xdr:cNvPr id="5161" name="Object 41" hidden="1">
              <a:extLst>
                <a:ext uri="{63B3BB69-23CF-44E3-9099-C40C66FF867C}">
                  <a14:compatExt spid="_x0000_s5161"/>
                </a:ext>
                <a:ext uri="{FF2B5EF4-FFF2-40B4-BE49-F238E27FC236}">
                  <a16:creationId xmlns:a16="http://schemas.microsoft.com/office/drawing/2014/main" id="{00000000-0008-0000-0200-000029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4219575</xdr:colOff>
          <xdr:row>0</xdr:row>
          <xdr:rowOff>1181100</xdr:rowOff>
        </xdr:from>
        <xdr:to>
          <xdr:col>0</xdr:col>
          <xdr:colOff>5124450</xdr:colOff>
          <xdr:row>0</xdr:row>
          <xdr:rowOff>1600200</xdr:rowOff>
        </xdr:to>
        <xdr:sp macro="" textlink="">
          <xdr:nvSpPr>
            <xdr:cNvPr id="5162" name="Object 42" hidden="1">
              <a:extLst>
                <a:ext uri="{63B3BB69-23CF-44E3-9099-C40C66FF867C}">
                  <a14:compatExt spid="_x0000_s5162"/>
                </a:ext>
                <a:ext uri="{FF2B5EF4-FFF2-40B4-BE49-F238E27FC236}">
                  <a16:creationId xmlns:a16="http://schemas.microsoft.com/office/drawing/2014/main" id="{00000000-0008-0000-0200-00002A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4229100</xdr:colOff>
          <xdr:row>0</xdr:row>
          <xdr:rowOff>1647825</xdr:rowOff>
        </xdr:from>
        <xdr:to>
          <xdr:col>0</xdr:col>
          <xdr:colOff>5124450</xdr:colOff>
          <xdr:row>0</xdr:row>
          <xdr:rowOff>2105025</xdr:rowOff>
        </xdr:to>
        <xdr:sp macro="" textlink="">
          <xdr:nvSpPr>
            <xdr:cNvPr id="5163" name="Object 43" hidden="1">
              <a:extLst>
                <a:ext uri="{63B3BB69-23CF-44E3-9099-C40C66FF867C}">
                  <a14:compatExt spid="_x0000_s5163"/>
                </a:ext>
                <a:ext uri="{FF2B5EF4-FFF2-40B4-BE49-F238E27FC236}">
                  <a16:creationId xmlns:a16="http://schemas.microsoft.com/office/drawing/2014/main" id="{00000000-0008-0000-0200-00002B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4238625</xdr:colOff>
          <xdr:row>0</xdr:row>
          <xdr:rowOff>2152650</xdr:rowOff>
        </xdr:from>
        <xdr:to>
          <xdr:col>0</xdr:col>
          <xdr:colOff>5114925</xdr:colOff>
          <xdr:row>0</xdr:row>
          <xdr:rowOff>2600325</xdr:rowOff>
        </xdr:to>
        <xdr:sp macro="" textlink="">
          <xdr:nvSpPr>
            <xdr:cNvPr id="5164" name="Object 44" hidden="1">
              <a:extLst>
                <a:ext uri="{63B3BB69-23CF-44E3-9099-C40C66FF867C}">
                  <a14:compatExt spid="_x0000_s5164"/>
                </a:ext>
                <a:ext uri="{FF2B5EF4-FFF2-40B4-BE49-F238E27FC236}">
                  <a16:creationId xmlns:a16="http://schemas.microsoft.com/office/drawing/2014/main" id="{00000000-0008-0000-0200-00002C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4238625</xdr:colOff>
          <xdr:row>0</xdr:row>
          <xdr:rowOff>2647950</xdr:rowOff>
        </xdr:from>
        <xdr:to>
          <xdr:col>1</xdr:col>
          <xdr:colOff>200025</xdr:colOff>
          <xdr:row>0</xdr:row>
          <xdr:rowOff>3114675</xdr:rowOff>
        </xdr:to>
        <xdr:sp macro="" textlink="">
          <xdr:nvSpPr>
            <xdr:cNvPr id="5165" name="Object 45" hidden="1">
              <a:extLst>
                <a:ext uri="{63B3BB69-23CF-44E3-9099-C40C66FF867C}">
                  <a14:compatExt spid="_x0000_s5165"/>
                </a:ext>
                <a:ext uri="{FF2B5EF4-FFF2-40B4-BE49-F238E27FC236}">
                  <a16:creationId xmlns:a16="http://schemas.microsoft.com/office/drawing/2014/main" id="{00000000-0008-0000-0200-00002D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4248150</xdr:colOff>
          <xdr:row>0</xdr:row>
          <xdr:rowOff>3048000</xdr:rowOff>
        </xdr:from>
        <xdr:to>
          <xdr:col>1</xdr:col>
          <xdr:colOff>180975</xdr:colOff>
          <xdr:row>1</xdr:row>
          <xdr:rowOff>104775</xdr:rowOff>
        </xdr:to>
        <xdr:sp macro="" textlink="">
          <xdr:nvSpPr>
            <xdr:cNvPr id="5166" name="Object 46" hidden="1">
              <a:extLst>
                <a:ext uri="{63B3BB69-23CF-44E3-9099-C40C66FF867C}">
                  <a14:compatExt spid="_x0000_s5166"/>
                </a:ext>
                <a:ext uri="{FF2B5EF4-FFF2-40B4-BE49-F238E27FC236}">
                  <a16:creationId xmlns:a16="http://schemas.microsoft.com/office/drawing/2014/main" id="{00000000-0008-0000-0200-00002E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3295650</xdr:colOff>
          <xdr:row>3</xdr:row>
          <xdr:rowOff>47625</xdr:rowOff>
        </xdr:from>
        <xdr:to>
          <xdr:col>0</xdr:col>
          <xdr:colOff>4219575</xdr:colOff>
          <xdr:row>3</xdr:row>
          <xdr:rowOff>781050</xdr:rowOff>
        </xdr:to>
        <xdr:sp macro="" textlink="">
          <xdr:nvSpPr>
            <xdr:cNvPr id="5169" name="Object 49" hidden="1">
              <a:extLst>
                <a:ext uri="{63B3BB69-23CF-44E3-9099-C40C66FF867C}">
                  <a14:compatExt spid="_x0000_s5169"/>
                </a:ext>
                <a:ext uri="{FF2B5EF4-FFF2-40B4-BE49-F238E27FC236}">
                  <a16:creationId xmlns:a16="http://schemas.microsoft.com/office/drawing/2014/main" id="{00000000-0008-0000-0200-00003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3409950</xdr:colOff>
          <xdr:row>3</xdr:row>
          <xdr:rowOff>628650</xdr:rowOff>
        </xdr:from>
        <xdr:to>
          <xdr:col>1</xdr:col>
          <xdr:colOff>266700</xdr:colOff>
          <xdr:row>3</xdr:row>
          <xdr:rowOff>1752600</xdr:rowOff>
        </xdr:to>
        <xdr:sp macro="" textlink="">
          <xdr:nvSpPr>
            <xdr:cNvPr id="5170" name="Object 50" hidden="1">
              <a:extLst>
                <a:ext uri="{63B3BB69-23CF-44E3-9099-C40C66FF867C}">
                  <a14:compatExt spid="_x0000_s5170"/>
                </a:ext>
                <a:ext uri="{FF2B5EF4-FFF2-40B4-BE49-F238E27FC236}">
                  <a16:creationId xmlns:a16="http://schemas.microsoft.com/office/drawing/2014/main" id="{00000000-0008-0000-0200-000032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3</xdr:row>
          <xdr:rowOff>38100</xdr:rowOff>
        </xdr:from>
        <xdr:to>
          <xdr:col>0</xdr:col>
          <xdr:colOff>3238500</xdr:colOff>
          <xdr:row>4</xdr:row>
          <xdr:rowOff>0</xdr:rowOff>
        </xdr:to>
        <xdr:sp macro="" textlink="">
          <xdr:nvSpPr>
            <xdr:cNvPr id="5171" name="Object 51" hidden="1">
              <a:extLst>
                <a:ext uri="{63B3BB69-23CF-44E3-9099-C40C66FF867C}">
                  <a14:compatExt spid="_x0000_s5171"/>
                </a:ext>
                <a:ext uri="{FF2B5EF4-FFF2-40B4-BE49-F238E27FC236}">
                  <a16:creationId xmlns:a16="http://schemas.microsoft.com/office/drawing/2014/main" id="{00000000-0008-0000-0200-000033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3648075</xdr:colOff>
          <xdr:row>3</xdr:row>
          <xdr:rowOff>1590675</xdr:rowOff>
        </xdr:from>
        <xdr:to>
          <xdr:col>1</xdr:col>
          <xdr:colOff>219075</xdr:colOff>
          <xdr:row>4</xdr:row>
          <xdr:rowOff>180975</xdr:rowOff>
        </xdr:to>
        <xdr:sp macro="" textlink="">
          <xdr:nvSpPr>
            <xdr:cNvPr id="5172" name="Object 52" hidden="1">
              <a:extLst>
                <a:ext uri="{63B3BB69-23CF-44E3-9099-C40C66FF867C}">
                  <a14:compatExt spid="_x0000_s5172"/>
                </a:ext>
                <a:ext uri="{FF2B5EF4-FFF2-40B4-BE49-F238E27FC236}">
                  <a16:creationId xmlns:a16="http://schemas.microsoft.com/office/drawing/2014/main" id="{00000000-0008-0000-0200-000034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ZU Theme">
      <a:majorFont>
        <a:latin typeface="Tahoma"/>
        <a:ea typeface=""/>
        <a:cs typeface=""/>
      </a:majorFont>
      <a:minorFont>
        <a:latin typeface="Tahoma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7" Type="http://schemas.openxmlformats.org/officeDocument/2006/relationships/ctrlProp" Target="../ctrlProps/ctrlProp2.xml"/><Relationship Id="rId2" Type="http://schemas.openxmlformats.org/officeDocument/2006/relationships/hyperlink" Target="mailto:biuro@perfect.biz.pl" TargetMode="Externa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1.xml"/><Relationship Id="rId5" Type="http://schemas.openxmlformats.org/officeDocument/2006/relationships/vmlDrawing" Target="../drawings/vmlDrawing1.vm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oleObject" Target="../embeddings/oleObject12.bin"/><Relationship Id="rId21" Type="http://schemas.openxmlformats.org/officeDocument/2006/relationships/image" Target="../media/image12.emf"/><Relationship Id="rId42" Type="http://schemas.openxmlformats.org/officeDocument/2006/relationships/oleObject" Target="../embeddings/oleObject22.bin"/><Relationship Id="rId47" Type="http://schemas.openxmlformats.org/officeDocument/2006/relationships/image" Target="../media/image21.emf"/><Relationship Id="rId63" Type="http://schemas.openxmlformats.org/officeDocument/2006/relationships/image" Target="../media/image29.emf"/><Relationship Id="rId68" Type="http://schemas.openxmlformats.org/officeDocument/2006/relationships/oleObject" Target="../embeddings/oleObject37.bin"/><Relationship Id="rId7" Type="http://schemas.openxmlformats.org/officeDocument/2006/relationships/image" Target="../media/image5.emf"/><Relationship Id="rId2" Type="http://schemas.openxmlformats.org/officeDocument/2006/relationships/drawing" Target="../drawings/drawing2.xml"/><Relationship Id="rId16" Type="http://schemas.openxmlformats.org/officeDocument/2006/relationships/oleObject" Target="../embeddings/oleObject7.bin"/><Relationship Id="rId29" Type="http://schemas.openxmlformats.org/officeDocument/2006/relationships/image" Target="../media/image16.emf"/><Relationship Id="rId11" Type="http://schemas.openxmlformats.org/officeDocument/2006/relationships/image" Target="../media/image7.emf"/><Relationship Id="rId24" Type="http://schemas.openxmlformats.org/officeDocument/2006/relationships/oleObject" Target="../embeddings/oleObject11.bin"/><Relationship Id="rId32" Type="http://schemas.openxmlformats.org/officeDocument/2006/relationships/oleObject" Target="../embeddings/oleObject15.bin"/><Relationship Id="rId37" Type="http://schemas.openxmlformats.org/officeDocument/2006/relationships/image" Target="../media/image20.emf"/><Relationship Id="rId40" Type="http://schemas.openxmlformats.org/officeDocument/2006/relationships/oleObject" Target="../embeddings/oleObject20.bin"/><Relationship Id="rId45" Type="http://schemas.openxmlformats.org/officeDocument/2006/relationships/oleObject" Target="../embeddings/oleObject25.bin"/><Relationship Id="rId53" Type="http://schemas.openxmlformats.org/officeDocument/2006/relationships/image" Target="../media/image24.emf"/><Relationship Id="rId58" Type="http://schemas.openxmlformats.org/officeDocument/2006/relationships/oleObject" Target="../embeddings/oleObject32.bin"/><Relationship Id="rId66" Type="http://schemas.openxmlformats.org/officeDocument/2006/relationships/oleObject" Target="../embeddings/oleObject36.bin"/><Relationship Id="rId5" Type="http://schemas.openxmlformats.org/officeDocument/2006/relationships/image" Target="../media/image4.emf"/><Relationship Id="rId61" Type="http://schemas.openxmlformats.org/officeDocument/2006/relationships/image" Target="../media/image28.emf"/><Relationship Id="rId19" Type="http://schemas.openxmlformats.org/officeDocument/2006/relationships/image" Target="../media/image11.emf"/><Relationship Id="rId14" Type="http://schemas.openxmlformats.org/officeDocument/2006/relationships/oleObject" Target="../embeddings/oleObject6.bin"/><Relationship Id="rId22" Type="http://schemas.openxmlformats.org/officeDocument/2006/relationships/oleObject" Target="../embeddings/oleObject10.bin"/><Relationship Id="rId27" Type="http://schemas.openxmlformats.org/officeDocument/2006/relationships/image" Target="../media/image15.emf"/><Relationship Id="rId30" Type="http://schemas.openxmlformats.org/officeDocument/2006/relationships/oleObject" Target="../embeddings/oleObject14.bin"/><Relationship Id="rId35" Type="http://schemas.openxmlformats.org/officeDocument/2006/relationships/image" Target="../media/image19.emf"/><Relationship Id="rId43" Type="http://schemas.openxmlformats.org/officeDocument/2006/relationships/oleObject" Target="../embeddings/oleObject23.bin"/><Relationship Id="rId48" Type="http://schemas.openxmlformats.org/officeDocument/2006/relationships/oleObject" Target="../embeddings/oleObject27.bin"/><Relationship Id="rId56" Type="http://schemas.openxmlformats.org/officeDocument/2006/relationships/oleObject" Target="../embeddings/oleObject31.bin"/><Relationship Id="rId64" Type="http://schemas.openxmlformats.org/officeDocument/2006/relationships/oleObject" Target="../embeddings/oleObject35.bin"/><Relationship Id="rId69" Type="http://schemas.openxmlformats.org/officeDocument/2006/relationships/image" Target="../media/image32.emf"/><Relationship Id="rId8" Type="http://schemas.openxmlformats.org/officeDocument/2006/relationships/oleObject" Target="../embeddings/oleObject3.bin"/><Relationship Id="rId51" Type="http://schemas.openxmlformats.org/officeDocument/2006/relationships/image" Target="../media/image23.emf"/><Relationship Id="rId3" Type="http://schemas.openxmlformats.org/officeDocument/2006/relationships/vmlDrawing" Target="../drawings/vmlDrawing2.vml"/><Relationship Id="rId12" Type="http://schemas.openxmlformats.org/officeDocument/2006/relationships/oleObject" Target="../embeddings/oleObject5.bin"/><Relationship Id="rId17" Type="http://schemas.openxmlformats.org/officeDocument/2006/relationships/image" Target="../media/image10.emf"/><Relationship Id="rId25" Type="http://schemas.openxmlformats.org/officeDocument/2006/relationships/image" Target="../media/image14.emf"/><Relationship Id="rId33" Type="http://schemas.openxmlformats.org/officeDocument/2006/relationships/image" Target="../media/image18.emf"/><Relationship Id="rId38" Type="http://schemas.openxmlformats.org/officeDocument/2006/relationships/oleObject" Target="../embeddings/oleObject18.bin"/><Relationship Id="rId46" Type="http://schemas.openxmlformats.org/officeDocument/2006/relationships/oleObject" Target="../embeddings/oleObject26.bin"/><Relationship Id="rId59" Type="http://schemas.openxmlformats.org/officeDocument/2006/relationships/image" Target="../media/image27.emf"/><Relationship Id="rId67" Type="http://schemas.openxmlformats.org/officeDocument/2006/relationships/image" Target="../media/image31.emf"/><Relationship Id="rId20" Type="http://schemas.openxmlformats.org/officeDocument/2006/relationships/oleObject" Target="../embeddings/oleObject9.bin"/><Relationship Id="rId41" Type="http://schemas.openxmlformats.org/officeDocument/2006/relationships/oleObject" Target="../embeddings/oleObject21.bin"/><Relationship Id="rId54" Type="http://schemas.openxmlformats.org/officeDocument/2006/relationships/oleObject" Target="../embeddings/oleObject30.bin"/><Relationship Id="rId62" Type="http://schemas.openxmlformats.org/officeDocument/2006/relationships/oleObject" Target="../embeddings/oleObject34.bin"/><Relationship Id="rId1" Type="http://schemas.openxmlformats.org/officeDocument/2006/relationships/printerSettings" Target="../printerSettings/printerSettings5.bin"/><Relationship Id="rId6" Type="http://schemas.openxmlformats.org/officeDocument/2006/relationships/oleObject" Target="../embeddings/oleObject2.bin"/><Relationship Id="rId15" Type="http://schemas.openxmlformats.org/officeDocument/2006/relationships/image" Target="../media/image9.emf"/><Relationship Id="rId23" Type="http://schemas.openxmlformats.org/officeDocument/2006/relationships/image" Target="../media/image13.emf"/><Relationship Id="rId28" Type="http://schemas.openxmlformats.org/officeDocument/2006/relationships/oleObject" Target="../embeddings/oleObject13.bin"/><Relationship Id="rId36" Type="http://schemas.openxmlformats.org/officeDocument/2006/relationships/oleObject" Target="../embeddings/oleObject17.bin"/><Relationship Id="rId49" Type="http://schemas.openxmlformats.org/officeDocument/2006/relationships/image" Target="../media/image22.emf"/><Relationship Id="rId57" Type="http://schemas.openxmlformats.org/officeDocument/2006/relationships/image" Target="../media/image26.emf"/><Relationship Id="rId10" Type="http://schemas.openxmlformats.org/officeDocument/2006/relationships/oleObject" Target="../embeddings/oleObject4.bin"/><Relationship Id="rId31" Type="http://schemas.openxmlformats.org/officeDocument/2006/relationships/image" Target="../media/image17.emf"/><Relationship Id="rId44" Type="http://schemas.openxmlformats.org/officeDocument/2006/relationships/oleObject" Target="../embeddings/oleObject24.bin"/><Relationship Id="rId52" Type="http://schemas.openxmlformats.org/officeDocument/2006/relationships/oleObject" Target="../embeddings/oleObject29.bin"/><Relationship Id="rId60" Type="http://schemas.openxmlformats.org/officeDocument/2006/relationships/oleObject" Target="../embeddings/oleObject33.bin"/><Relationship Id="rId65" Type="http://schemas.openxmlformats.org/officeDocument/2006/relationships/image" Target="../media/image30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6.emf"/><Relationship Id="rId13" Type="http://schemas.openxmlformats.org/officeDocument/2006/relationships/image" Target="../media/image8.emf"/><Relationship Id="rId18" Type="http://schemas.openxmlformats.org/officeDocument/2006/relationships/oleObject" Target="../embeddings/oleObject8.bin"/><Relationship Id="rId39" Type="http://schemas.openxmlformats.org/officeDocument/2006/relationships/oleObject" Target="../embeddings/oleObject19.bin"/><Relationship Id="rId34" Type="http://schemas.openxmlformats.org/officeDocument/2006/relationships/oleObject" Target="../embeddings/oleObject16.bin"/><Relationship Id="rId50" Type="http://schemas.openxmlformats.org/officeDocument/2006/relationships/oleObject" Target="../embeddings/oleObject28.bin"/><Relationship Id="rId55" Type="http://schemas.openxmlformats.org/officeDocument/2006/relationships/image" Target="../media/image25.emf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>
    <tabColor theme="0" tint="-0.14999847407452621"/>
  </sheetPr>
  <dimension ref="A1:W52"/>
  <sheetViews>
    <sheetView showGridLines="0" tabSelected="1" topLeftCell="A2" zoomScale="70" zoomScaleNormal="70" zoomScaleSheetLayoutView="120" workbookViewId="0">
      <selection activeCell="F13" sqref="F13"/>
    </sheetView>
  </sheetViews>
  <sheetFormatPr defaultColWidth="9" defaultRowHeight="14.25" zeroHeight="1"/>
  <cols>
    <col min="1" max="1" width="2.5" style="10" customWidth="1"/>
    <col min="2" max="2" width="5.625" style="10" customWidth="1"/>
    <col min="3" max="3" width="12" style="10" customWidth="1"/>
    <col min="4" max="4" width="53.75" style="10" customWidth="1"/>
    <col min="5" max="5" width="22.875" style="10" customWidth="1"/>
    <col min="6" max="6" width="12" style="10" customWidth="1"/>
    <col min="7" max="7" width="6.5" style="10" customWidth="1"/>
    <col min="8" max="8" width="10" style="8" hidden="1" customWidth="1"/>
    <col min="9" max="9" width="10" style="9" hidden="1" customWidth="1"/>
    <col min="10" max="10" width="12.125" style="9" hidden="1" customWidth="1"/>
    <col min="11" max="11" width="16.5" style="9" customWidth="1"/>
    <col min="12" max="13" width="18.25" style="9" customWidth="1"/>
    <col min="14" max="14" width="17.25" style="8" customWidth="1"/>
    <col min="15" max="15" width="10" style="8" customWidth="1"/>
    <col min="16" max="16" width="12.625" style="8" customWidth="1"/>
    <col min="17" max="17" width="12.5" style="8" customWidth="1"/>
    <col min="18" max="18" width="7.125" style="8" customWidth="1"/>
    <col min="19" max="19" width="13.125" style="8" customWidth="1"/>
    <col min="20" max="20" width="17.875" style="8" customWidth="1"/>
    <col min="21" max="21" width="10" style="8"/>
    <col min="22" max="22" width="9" style="8" hidden="1" customWidth="1"/>
    <col min="23" max="16384" width="9" style="8"/>
  </cols>
  <sheetData>
    <row r="1" spans="1:14"/>
    <row r="2" spans="1:14" ht="22.5" customHeight="1">
      <c r="A2" s="33"/>
      <c r="B2" s="24"/>
      <c r="C2" s="24"/>
      <c r="D2" s="27"/>
      <c r="E2" s="27"/>
      <c r="F2"/>
      <c r="G2" s="33"/>
    </row>
    <row r="3" spans="1:14" ht="32.25" customHeight="1">
      <c r="A3" s="33"/>
      <c r="B3" s="33"/>
      <c r="C3" s="33"/>
      <c r="D3" s="27"/>
      <c r="E3" s="27"/>
      <c r="F3"/>
      <c r="G3" s="33"/>
    </row>
    <row r="4" spans="1:14" ht="7.5" customHeight="1">
      <c r="A4" s="29"/>
      <c r="B4" s="29"/>
      <c r="C4" s="29"/>
      <c r="D4" s="30"/>
      <c r="E4" s="31"/>
      <c r="F4" s="32"/>
      <c r="G4" s="29"/>
    </row>
    <row r="5" spans="1:14" ht="33" customHeight="1">
      <c r="A5" s="33"/>
      <c r="B5" s="33"/>
      <c r="C5" s="33"/>
      <c r="D5" s="34" t="str">
        <f>Dane!A1</f>
        <v>Kalkulator materiałowy</v>
      </c>
      <c r="E5" s="33"/>
      <c r="F5" s="33"/>
      <c r="G5" s="33"/>
    </row>
    <row r="6" spans="1:14" ht="22.5">
      <c r="A6" s="33"/>
      <c r="B6" s="33"/>
      <c r="C6" s="33"/>
      <c r="D6" s="35" t="str">
        <f>Dane!A2</f>
        <v xml:space="preserve">sufity rastrowe </v>
      </c>
      <c r="E6" s="33"/>
      <c r="F6" s="24"/>
      <c r="G6" s="33"/>
    </row>
    <row r="7" spans="1:14" ht="18">
      <c r="A7" s="33"/>
      <c r="B7" s="33"/>
      <c r="C7" s="33"/>
      <c r="D7" s="60"/>
      <c r="E7" s="60"/>
      <c r="F7" s="33"/>
      <c r="G7" s="33"/>
    </row>
    <row r="8" spans="1:14">
      <c r="A8" s="33"/>
      <c r="B8" s="33"/>
      <c r="C8" s="33"/>
      <c r="D8" s="33"/>
      <c r="E8" s="33"/>
      <c r="F8" s="33"/>
      <c r="G8" s="33"/>
      <c r="J8" s="11"/>
    </row>
    <row r="9" spans="1:14">
      <c r="A9" s="33"/>
      <c r="B9" s="33"/>
      <c r="C9" s="33"/>
      <c r="D9" s="33"/>
      <c r="E9" s="33"/>
      <c r="F9" s="33"/>
      <c r="G9" s="33"/>
      <c r="L9" s="12"/>
      <c r="M9" s="12"/>
      <c r="N9" s="13"/>
    </row>
    <row r="10" spans="1:14">
      <c r="A10" s="33"/>
      <c r="B10" s="33"/>
      <c r="C10" s="33"/>
      <c r="D10" s="33"/>
      <c r="E10" s="33"/>
      <c r="F10" s="33"/>
      <c r="G10" s="33"/>
    </row>
    <row r="11" spans="1:14">
      <c r="A11" s="33"/>
      <c r="B11" s="33"/>
      <c r="C11" s="33"/>
      <c r="D11" s="33"/>
      <c r="E11" s="33"/>
      <c r="F11" s="33"/>
      <c r="G11" s="33"/>
    </row>
    <row r="12" spans="1:14">
      <c r="A12" s="33"/>
      <c r="B12" s="33"/>
      <c r="C12" s="33"/>
      <c r="D12" s="33"/>
      <c r="E12" s="33"/>
      <c r="F12" s="33"/>
      <c r="G12" s="33"/>
    </row>
    <row r="13" spans="1:14">
      <c r="A13" s="33"/>
      <c r="B13" s="33"/>
      <c r="C13" s="33"/>
      <c r="D13" s="33"/>
      <c r="E13" s="33"/>
      <c r="F13" s="33"/>
      <c r="G13" s="33"/>
    </row>
    <row r="14" spans="1:14">
      <c r="A14" s="33"/>
      <c r="B14" s="33"/>
      <c r="C14" s="33"/>
      <c r="D14" s="33"/>
      <c r="E14" s="33"/>
      <c r="F14" s="33"/>
      <c r="G14" s="33"/>
    </row>
    <row r="15" spans="1:14">
      <c r="A15" s="33"/>
      <c r="B15" s="33"/>
      <c r="C15" s="33"/>
      <c r="D15" s="33"/>
      <c r="E15" s="33"/>
      <c r="F15" s="33"/>
      <c r="G15" s="33"/>
    </row>
    <row r="16" spans="1:14">
      <c r="A16" s="33"/>
      <c r="B16" s="33"/>
      <c r="C16" s="33"/>
      <c r="D16" s="33"/>
      <c r="E16" s="33"/>
      <c r="F16" s="33"/>
      <c r="G16" s="33"/>
    </row>
    <row r="17" spans="1:22">
      <c r="A17" s="33"/>
      <c r="B17" s="33"/>
      <c r="C17" s="33"/>
      <c r="D17" s="33"/>
      <c r="E17" s="33"/>
      <c r="F17" s="33"/>
      <c r="G17" s="33"/>
    </row>
    <row r="18" spans="1:22">
      <c r="A18" s="33"/>
      <c r="B18" s="33"/>
      <c r="C18" s="33"/>
      <c r="D18" s="33"/>
      <c r="E18" s="33"/>
      <c r="F18" s="33"/>
      <c r="G18" s="33"/>
    </row>
    <row r="19" spans="1:22">
      <c r="A19" s="33"/>
      <c r="B19" s="33"/>
      <c r="C19" s="33"/>
      <c r="D19" s="33"/>
      <c r="E19" s="33"/>
      <c r="F19" s="33"/>
      <c r="G19" s="33"/>
    </row>
    <row r="20" spans="1:22">
      <c r="A20" s="33"/>
      <c r="B20" s="33"/>
      <c r="C20" s="33"/>
      <c r="D20" s="33"/>
      <c r="E20" s="33"/>
      <c r="F20" s="33"/>
      <c r="G20" s="33"/>
    </row>
    <row r="21" spans="1:22">
      <c r="A21" s="33"/>
      <c r="B21" s="33"/>
      <c r="C21" s="33"/>
      <c r="D21" s="33"/>
      <c r="E21" s="33"/>
      <c r="F21" s="33"/>
      <c r="G21" s="33"/>
      <c r="H21" s="9"/>
    </row>
    <row r="22" spans="1:22">
      <c r="A22" s="33"/>
      <c r="B22" s="33"/>
      <c r="C22" s="33"/>
      <c r="D22" s="33"/>
      <c r="E22" s="33"/>
      <c r="F22" s="33"/>
      <c r="G22" s="33"/>
      <c r="H22" s="9"/>
    </row>
    <row r="23" spans="1:22" ht="21.75" customHeight="1">
      <c r="A23" s="33"/>
      <c r="B23" s="33"/>
      <c r="C23" s="33"/>
      <c r="D23" s="33"/>
      <c r="E23" s="33"/>
      <c r="F23" s="33"/>
      <c r="G23" s="33"/>
      <c r="H23" s="9"/>
      <c r="J23" s="11"/>
      <c r="N23" s="14"/>
      <c r="O23" s="14"/>
      <c r="P23" s="15"/>
      <c r="Q23" s="15"/>
      <c r="R23" s="15"/>
      <c r="S23" s="15"/>
      <c r="T23" s="15"/>
      <c r="U23" s="15"/>
      <c r="V23" s="15"/>
    </row>
    <row r="24" spans="1:22" ht="15" customHeight="1">
      <c r="A24" s="33"/>
      <c r="B24" s="33"/>
      <c r="C24" s="33"/>
      <c r="D24" s="33"/>
      <c r="E24" s="33"/>
      <c r="F24" s="33"/>
      <c r="G24" s="33"/>
      <c r="H24" s="9"/>
      <c r="L24" s="12"/>
      <c r="M24" s="12"/>
    </row>
    <row r="25" spans="1:22" ht="15" customHeight="1">
      <c r="A25" s="33"/>
      <c r="B25" s="33"/>
      <c r="C25" s="33"/>
      <c r="D25" s="33"/>
      <c r="E25" s="36">
        <v>1</v>
      </c>
      <c r="F25" s="8"/>
      <c r="G25" s="33"/>
      <c r="H25" s="9"/>
      <c r="P25" s="16"/>
      <c r="Q25" s="16"/>
      <c r="R25" s="16"/>
      <c r="S25" s="16"/>
      <c r="T25" s="16"/>
      <c r="U25" s="16"/>
      <c r="V25" s="16"/>
    </row>
    <row r="26" spans="1:22">
      <c r="A26" s="33"/>
      <c r="B26" s="33"/>
      <c r="C26" s="8"/>
      <c r="D26" s="8"/>
      <c r="E26" s="37">
        <v>4</v>
      </c>
      <c r="F26" s="8"/>
      <c r="G26" s="33"/>
      <c r="H26" s="9"/>
    </row>
    <row r="27" spans="1:22">
      <c r="A27" s="33"/>
      <c r="B27" s="61" t="str">
        <f>Dane!A7</f>
        <v>Typ sufitu rastrowego</v>
      </c>
      <c r="C27" s="61"/>
      <c r="D27" s="39" t="str">
        <f>Dane!A5</f>
        <v>Rozmiar oczka</v>
      </c>
      <c r="E27" s="40"/>
      <c r="F27" s="41"/>
      <c r="G27" s="33"/>
      <c r="H27" s="9"/>
    </row>
    <row r="28" spans="1:22">
      <c r="A28" s="33"/>
      <c r="B28" s="33"/>
      <c r="C28" s="33"/>
      <c r="D28" s="39"/>
      <c r="E28" s="40"/>
      <c r="F28" s="41"/>
      <c r="G28" s="33"/>
      <c r="H28" s="9"/>
    </row>
    <row r="29" spans="1:22">
      <c r="A29" s="33"/>
      <c r="B29" s="33"/>
      <c r="C29" s="33"/>
      <c r="D29" s="39" t="str">
        <f>Dane!A6</f>
        <v>Powierzchnia sufitu</v>
      </c>
      <c r="E29" s="42">
        <v>890</v>
      </c>
      <c r="F29" s="33" t="s">
        <v>2</v>
      </c>
      <c r="G29" s="26"/>
      <c r="H29" s="9"/>
    </row>
    <row r="30" spans="1:22">
      <c r="A30" s="33"/>
      <c r="B30" s="33"/>
      <c r="C30" s="33"/>
      <c r="D30" s="33"/>
      <c r="E30" s="33"/>
      <c r="F30" s="33"/>
      <c r="G30" s="33"/>
      <c r="H30" s="9"/>
    </row>
    <row r="31" spans="1:22">
      <c r="A31" s="33"/>
      <c r="B31" s="48" t="str">
        <f>Dane!C4</f>
        <v>L.p.</v>
      </c>
      <c r="C31" s="49" t="str">
        <f>Dane!C5</f>
        <v>Elementy składowe</v>
      </c>
      <c r="D31" s="48"/>
      <c r="E31" s="48" t="str">
        <f>Dane!C6</f>
        <v xml:space="preserve">Zużycie </v>
      </c>
      <c r="F31" s="48" t="str">
        <f>Dane!C7</f>
        <v>J.m.</v>
      </c>
      <c r="G31" s="33"/>
      <c r="H31" s="9"/>
    </row>
    <row r="32" spans="1:22">
      <c r="A32" s="33"/>
      <c r="B32" s="50"/>
      <c r="C32" s="33"/>
      <c r="D32" s="33"/>
      <c r="E32" s="33"/>
      <c r="F32" s="33"/>
      <c r="G32" s="26"/>
      <c r="H32" s="9"/>
    </row>
    <row r="33" spans="1:23" ht="15">
      <c r="A33" s="33"/>
      <c r="B33" s="51">
        <v>1</v>
      </c>
      <c r="C33" s="52" t="str">
        <f>IF($E$25=1,"Profil główny 3000 mm",IF($E$25=2,"Profil główny 3000 mm",IF($E$25=3,"Profil główny 3000 mm",IF($E$25=4,"Profil główny PERFECT PRIMA T15/38 3600 mm",IF($E$25=5,"Profil główny 3000 mm","")))))</f>
        <v>Profil główny 3000 mm</v>
      </c>
      <c r="D33" s="43"/>
      <c r="E33" s="53">
        <f t="shared" ref="E33:E38" si="0">IF(ISNUMBER(J33*$E$29),J33*$E$29,J33)</f>
        <v>498.40000000000003</v>
      </c>
      <c r="F33" s="51" t="str">
        <f>Dane!B34</f>
        <v>szt.</v>
      </c>
      <c r="G33" s="33"/>
      <c r="H33" s="9"/>
      <c r="J33" s="17">
        <f>IF($E$25=1,HLOOKUP(Kalkulator!$E$26,Dane!$C$9:$I$18,3),IF($E$25=2,HLOOKUP(Kalkulator!$E$26,Dane!$E$20:$L$29,3),IF($E$25=3,HLOOKUP(Kalkulator!$E$26,Dane!$E$20:$L$29,3),IF($E$25=4,HLOOKUP(Kalkulator!$E$26,Dane!$C$32:$L$40,3),""))))</f>
        <v>0.56000000000000005</v>
      </c>
      <c r="N33" s="14"/>
      <c r="O33" s="14"/>
      <c r="P33" s="15"/>
      <c r="Q33" s="15"/>
      <c r="R33" s="15"/>
      <c r="S33" s="15"/>
      <c r="T33" s="15"/>
      <c r="U33" s="15"/>
      <c r="V33" s="15"/>
      <c r="W33" s="15"/>
    </row>
    <row r="34" spans="1:23">
      <c r="A34" s="33"/>
      <c r="B34" s="54">
        <v>2</v>
      </c>
      <c r="C34" s="55" t="str">
        <f>IF($E$25=1,"Profil poprzeczny 1200 mm",IF($E$25=2,"Profil poprzeczny 1200 mm",IF($E$25=3,"Profil poprzeczny 1200 mm",IF($E$25=4,"Profil poprzeczny PERFECT PRIMA T15/38 1200 mm",IF($E$25=5,"Profil poprzeczny 1200 mm","")))))</f>
        <v>Profil poprzeczny 1200 mm</v>
      </c>
      <c r="D34" s="44"/>
      <c r="E34" s="56" t="str">
        <f t="shared" si="0"/>
        <v>-</v>
      </c>
      <c r="F34" s="54" t="str">
        <f>Dane!B35</f>
        <v>szt.</v>
      </c>
      <c r="G34" s="33"/>
      <c r="H34" s="9"/>
      <c r="J34" s="17" t="str">
        <f>IF($E$25=1,HLOOKUP(Kalkulator!$E$26,Dane!$C$9:$I$18,4),IF($E$25=2,HLOOKUP(Kalkulator!$E$26,Dane!$E$20:$L$29,4),IF($E$25=3,HLOOKUP(Kalkulator!$E$26,Dane!$E$20:$L$29,4),IF($E$25=4,HLOOKUP(Kalkulator!$E$26,Dane!$C$32:$L$40,4),""))))</f>
        <v>-</v>
      </c>
    </row>
    <row r="35" spans="1:23">
      <c r="A35" s="33"/>
      <c r="B35" s="51">
        <v>3</v>
      </c>
      <c r="C35" s="52" t="str">
        <f>IF($E$25=1,"Profil poprzeczny 600 mm",IF($E$25=2,"Profil poprzeczny 600 mm",IF($E$25=3,"Profil poprzeczny 600 mm",IF($E$25=4,"Profil poprzeczny PERFECT PRIMA T15/38  600 mm",IF($E$25=5,"Profil poprzeczny 600 mm","")))))</f>
        <v>Profil poprzeczny 600 mm</v>
      </c>
      <c r="D35" s="43"/>
      <c r="E35" s="53">
        <f t="shared" si="0"/>
        <v>2474.1999999999998</v>
      </c>
      <c r="F35" s="51" t="str">
        <f>Dane!B36</f>
        <v>szt.</v>
      </c>
      <c r="G35" s="47"/>
      <c r="H35" s="28"/>
      <c r="J35" s="17">
        <f>IF($E$25=1,HLOOKUP(Kalkulator!$E$26,Dane!$C$9:$I$18,5),IF($E$25=2,HLOOKUP(Kalkulator!$E$26,Dane!$E$20:$L$29,5),IF($E$25=3,HLOOKUP(Kalkulator!$E$26,Dane!$E$20:$L$29,5),IF($E$25=4,HLOOKUP(Kalkulator!$E$26,Dane!$C$32:$L$40,5),""))))</f>
        <v>2.78</v>
      </c>
      <c r="M35" s="8"/>
      <c r="P35" s="16"/>
      <c r="Q35" s="16"/>
    </row>
    <row r="36" spans="1:23">
      <c r="A36" s="33"/>
      <c r="B36" s="54">
        <v>4</v>
      </c>
      <c r="C36" s="55" t="str">
        <f>IF($E$25=1,"Profil rastra A600 mm",IF($E$25=2,"Profil rastra A600 mm",IF($E$25=3,"Profil rastra A600 mm",IF($E$25=4,"Profil rastra A600 mm",IF($E$25=5,"Profil rastra A600 mm","")))))</f>
        <v>Profil rastra A600 mm</v>
      </c>
      <c r="D36" s="44"/>
      <c r="E36" s="56">
        <f t="shared" si="0"/>
        <v>22267.8</v>
      </c>
      <c r="F36" s="54" t="str">
        <f>Dane!B37</f>
        <v>szt.</v>
      </c>
      <c r="G36" s="33"/>
      <c r="J36" s="17">
        <f>IF($E$25=1,HLOOKUP(Kalkulator!$E$26,Dane!$C$9:$I$18,6),IF($E$25=2,HLOOKUP(Kalkulator!$E$26,Dane!$E$20:$L$29,6),IF($E$25=3,HLOOKUP(Kalkulator!$E$26,Dane!$E$20:$L$29,6),IF($E$25=4,HLOOKUP(Kalkulator!$E$26,Dane!$C$32:$L$40,6),""))))</f>
        <v>25.02</v>
      </c>
      <c r="M36" s="8"/>
    </row>
    <row r="37" spans="1:23">
      <c r="A37" s="33"/>
      <c r="B37" s="51">
        <v>5</v>
      </c>
      <c r="C37" s="52" t="str">
        <f>IF($E$25=1,"Profil rastra B600 mm",IF($E$25=2,"Profil rastra B600 mm",IF($E$25=3,"Profil rastra B600 mm",IF($E$25=4,"Profil rastra B600 mm",IF($E$25=5,"Profil rastra B600 mm","")))))</f>
        <v>Profil rastra B600 mm</v>
      </c>
      <c r="D37" s="43"/>
      <c r="E37" s="53">
        <f t="shared" si="0"/>
        <v>22267.8</v>
      </c>
      <c r="F37" s="51" t="str">
        <f>Dane!B38</f>
        <v>szt.</v>
      </c>
      <c r="G37" s="33"/>
      <c r="J37" s="17">
        <f>IF($E$25=1,HLOOKUP(Kalkulator!$E$26,Dane!$C$9:$I$18,7),IF($E$25=2,HLOOKUP(Kalkulator!$E$26,Dane!$E$20:$L$29,7),IF($E$25=3,HLOOKUP(Kalkulator!$E$26,Dane!$E$20:$L$29,7),IF($E$25=4,HLOOKUP(Kalkulator!$E$26,Dane!$C$32:$L$40,7),""))))</f>
        <v>25.02</v>
      </c>
      <c r="M37" s="8"/>
    </row>
    <row r="38" spans="1:23">
      <c r="A38" s="33"/>
      <c r="B38" s="54">
        <v>6</v>
      </c>
      <c r="C38" s="55" t="str">
        <f>IF($E$25=1,"Łącznik profila głównego",IF($E$25=2,"Łącznik profila głównego",IF($E$25=3,"Łącznik profila głównego",IF($E$25=4,"Profil obwodowy rastra",IF($E$25=5,"Łącznik profila głównego","")))))</f>
        <v>Łącznik profila głównego</v>
      </c>
      <c r="D38" s="33"/>
      <c r="E38" s="56">
        <f t="shared" si="0"/>
        <v>498.40000000000003</v>
      </c>
      <c r="F38" s="54" t="str">
        <f>Dane!B39</f>
        <v>szt.</v>
      </c>
      <c r="G38" s="33"/>
      <c r="J38" s="17">
        <f>IF($E$25=1,HLOOKUP(Kalkulator!$E$26,Dane!$C$9:$I$18,8),IF($E$25=2,HLOOKUP(Kalkulator!$E$26,Dane!$E$20:$L$29,8),IF($E$25=3,HLOOKUP(Kalkulator!$E$26,Dane!$E$20:$L$29,8),IF($E$25=4,HLOOKUP(Kalkulator!$E$26,Dane!$C$32:$L$40,8),""))))</f>
        <v>0.56000000000000005</v>
      </c>
      <c r="M38" s="8"/>
    </row>
    <row r="39" spans="1:23">
      <c r="A39" s="33"/>
      <c r="B39" s="51">
        <v>7</v>
      </c>
      <c r="C39" s="52" t="str">
        <f>IF($E$25=1,"Profil przyścienny 3000 mm",IF($E$25=2,"Profil przyścienny 3000 mm",IF($E$25=3,"Profil przyścienny 3000 mm",IF($E$25=4,"Profil przyścienny 3000 mm",IF($E$25=5,"Profil przyścienny 3000 mm","")))))</f>
        <v>Profil przyścienny 3000 mm</v>
      </c>
      <c r="D39" s="43"/>
      <c r="E39" s="53">
        <f>IF(ISNUMBER(J39*$E$29),J39*$E$29,J39)</f>
        <v>178</v>
      </c>
      <c r="F39" s="51" t="str">
        <f>Dane!B41</f>
        <v>szt.</v>
      </c>
      <c r="G39" s="33"/>
      <c r="J39" s="17">
        <f>IF($E$25=1,HLOOKUP(Kalkulator!$E$26,Dane!$C$9:$I$18,10),IF($E$25=2,HLOOKUP(Kalkulator!$E$26,Dane!$E$20:$L$29,10),IF($E$25=3,HLOOKUP(Kalkulator!$E$26,Dane!$E$20:$L$29,10),IF($E$25=4,HLOOKUP(Kalkulator!$E$26,Dane!$C$32:$L$41,10),""))))</f>
        <v>0.2</v>
      </c>
      <c r="M39" s="8"/>
    </row>
    <row r="40" spans="1:23">
      <c r="A40" s="33"/>
      <c r="B40" s="54">
        <v>8</v>
      </c>
      <c r="C40" s="55" t="str">
        <f>IF($E$25=1,"Sprężynka do zawiesia",IF($E$25=2,"Sprężynka do zawiesia",IF($E$25=3,"Sprężynka do zawiesia",IF($E$25=4,"Zawiesie PERFECT",IF($E$25=5,"Sprężynka do zawiesia","")))))</f>
        <v>Sprężynka do zawiesia</v>
      </c>
      <c r="D40" s="44"/>
      <c r="E40" s="56">
        <f>IF(ISNUMBER(J40*$E$29),J40*$E$29,J40)</f>
        <v>1958.0000000000002</v>
      </c>
      <c r="F40" s="54" t="str">
        <f>Dane!B40</f>
        <v>szt.</v>
      </c>
      <c r="G40" s="33"/>
      <c r="J40" s="17">
        <f>IF($E$25=1,HLOOKUP(Kalkulator!$E$26,Dane!$C$9:$I$18,9),IF($E$25=2,HLOOKUP(Kalkulator!$E$26,Dane!$E$20:$L$29,9),IF($E$25=3,HLOOKUP(Kalkulator!$E$26,Dane!$E$20:$L$29,9),IF($E$25=4,HLOOKUP(Kalkulator!$E$26,Dane!$C$32:$L$40,9),""))))</f>
        <v>2.2000000000000002</v>
      </c>
      <c r="M40" s="8"/>
    </row>
    <row r="41" spans="1:23">
      <c r="A41" s="33"/>
      <c r="B41" s="51"/>
      <c r="C41" s="45"/>
      <c r="D41" s="43"/>
      <c r="E41" s="57"/>
      <c r="F41" s="51"/>
      <c r="G41" s="33"/>
      <c r="M41" s="8"/>
    </row>
    <row r="42" spans="1:23">
      <c r="A42" s="33"/>
      <c r="B42" s="46" t="str">
        <f>Dane!A8</f>
        <v>Podane wartości są wyliczone bez odpadów i wynikają z norm zużycia.</v>
      </c>
      <c r="C42" s="46"/>
      <c r="D42" s="46"/>
      <c r="E42" s="46"/>
      <c r="F42" s="46"/>
      <c r="G42" s="33"/>
      <c r="M42" s="8"/>
    </row>
    <row r="43" spans="1:23" ht="15">
      <c r="A43" s="33"/>
      <c r="B43" s="46" t="str">
        <f>Dane!A9</f>
        <v>Prosimy o weryfikacją zapotrzebowania wynikającego z konkretnego obmiaru.</v>
      </c>
      <c r="C43" s="46"/>
      <c r="D43" s="46"/>
      <c r="E43" s="46"/>
      <c r="F43" s="46"/>
      <c r="G43" s="33"/>
      <c r="J43" s="17"/>
      <c r="M43" s="8"/>
      <c r="N43" s="14"/>
      <c r="O43" s="14"/>
      <c r="P43" s="14"/>
      <c r="Q43" s="14"/>
      <c r="R43" s="14"/>
      <c r="S43" s="14"/>
      <c r="T43" s="14"/>
      <c r="U43" s="14"/>
      <c r="V43" s="14"/>
      <c r="W43" s="14"/>
    </row>
    <row r="44" spans="1:23" ht="15" customHeight="1">
      <c r="A44" s="33"/>
      <c r="C44" s="46"/>
      <c r="D44" s="46"/>
      <c r="E44" s="46"/>
      <c r="F44" s="46"/>
      <c r="G44" s="33"/>
      <c r="J44" s="17"/>
      <c r="M44" s="8"/>
      <c r="N44" s="18"/>
      <c r="O44" s="18"/>
    </row>
    <row r="45" spans="1:23" ht="15" customHeight="1">
      <c r="A45" s="33"/>
      <c r="C45" s="46"/>
      <c r="D45" s="46"/>
      <c r="E45" s="46"/>
      <c r="F45" s="46"/>
      <c r="G45" s="33"/>
      <c r="J45" s="17" t="s">
        <v>1</v>
      </c>
      <c r="M45" s="8"/>
      <c r="N45" s="18"/>
      <c r="O45" s="18"/>
    </row>
    <row r="46" spans="1:23" ht="15" customHeight="1">
      <c r="A46" s="33"/>
      <c r="B46" s="46"/>
      <c r="C46" s="46"/>
      <c r="D46" s="46"/>
      <c r="E46" s="46"/>
      <c r="F46" s="46"/>
      <c r="G46" s="33"/>
      <c r="M46" s="8"/>
      <c r="N46" s="18"/>
      <c r="O46" s="18"/>
    </row>
    <row r="47" spans="1:23" ht="15" customHeight="1">
      <c r="A47" s="33"/>
      <c r="B47" s="46" t="s">
        <v>51</v>
      </c>
      <c r="C47" s="46"/>
      <c r="D47" s="46"/>
      <c r="E47" s="46"/>
      <c r="F47" s="46"/>
      <c r="G47" s="33"/>
      <c r="M47" s="8"/>
      <c r="N47" s="18"/>
      <c r="O47" s="18"/>
    </row>
    <row r="48" spans="1:23">
      <c r="A48" s="33"/>
      <c r="B48" s="47" t="s">
        <v>52</v>
      </c>
      <c r="C48" s="38"/>
      <c r="D48" s="38"/>
      <c r="E48" s="33"/>
      <c r="F48" s="25" t="s">
        <v>45</v>
      </c>
      <c r="G48" s="26"/>
      <c r="H48" s="9"/>
      <c r="M48" s="8"/>
      <c r="N48" s="18"/>
      <c r="O48" s="18"/>
    </row>
    <row r="49" spans="1:15">
      <c r="A49" s="33"/>
      <c r="B49" s="58" t="s">
        <v>53</v>
      </c>
      <c r="C49" s="38"/>
      <c r="D49" s="38"/>
      <c r="E49" s="33"/>
      <c r="F49" s="25"/>
      <c r="G49" s="26"/>
      <c r="H49" s="9"/>
      <c r="M49" s="8"/>
      <c r="N49" s="18"/>
      <c r="O49" s="18"/>
    </row>
    <row r="50" spans="1:15">
      <c r="A50" s="33"/>
      <c r="B50" s="8"/>
      <c r="C50" s="47"/>
      <c r="D50" s="47"/>
      <c r="E50" s="59"/>
      <c r="F50" s="33"/>
      <c r="M50" s="8"/>
      <c r="N50" s="18"/>
      <c r="O50" s="18"/>
    </row>
    <row r="51" spans="1:15" hidden="1">
      <c r="N51" s="18"/>
      <c r="O51" s="18"/>
    </row>
    <row r="52" spans="1:15" hidden="1">
      <c r="N52" s="18"/>
      <c r="O52" s="18"/>
    </row>
  </sheetData>
  <sheetProtection algorithmName="SHA-512" hashValue="ObgM5TKJhZwXg5kKUFFiWlyUP+RV0ccOtsgcblymL51Ks3sn+r+kWgU17ZXt5iY+i75GNQfTjFj++Dssx/HswA==" saltValue="jFgTlJmX8MsJF1D49+UtMw==" spinCount="100000" sheet="1" objects="1" scenarios="1"/>
  <customSheetViews>
    <customSheetView guid="{CC5542C0-6C4A-421C-9E22-CEDF534EEC4F}" scale="60" showPageBreaks="1" showGridLines="0" hiddenRows="1" hiddenColumns="1" view="pageBreakPreview" topLeftCell="B1">
      <selection activeCell="W23" sqref="W23"/>
      <pageMargins left="0.7" right="0.7" top="0.75" bottom="0.75" header="0.3" footer="0.3"/>
      <pageSetup paperSize="9" scale="83" orientation="portrait" r:id="rId1"/>
    </customSheetView>
  </customSheetViews>
  <mergeCells count="2">
    <mergeCell ref="D7:E7"/>
    <mergeCell ref="B27:C27"/>
  </mergeCells>
  <dataValidations count="1">
    <dataValidation type="decimal" errorStyle="warning" allowBlank="1" showInputMessage="1" showErrorMessage="1" errorTitle="UWAGA!" error="Nieprawidłowa wartość" sqref="E29" xr:uid="{00000000-0002-0000-0000-000000000000}">
      <formula1>1</formula1>
      <formula2>10000</formula2>
    </dataValidation>
  </dataValidations>
  <hyperlinks>
    <hyperlink ref="B49" r:id="rId2" xr:uid="{A3AF7012-417C-4EA9-BAF4-89789ED59193}"/>
  </hyperlinks>
  <pageMargins left="0.70866141732283472" right="0.70866141732283472" top="0.74803149606299213" bottom="0.74803149606299213" header="0.31496062992125984" footer="0.31496062992125984"/>
  <pageSetup paperSize="9" scale="71" orientation="portrait" r:id="rId3"/>
  <drawing r:id="rId4"/>
  <legacyDrawing r:id="rId5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6" name="Drop Down 1">
              <controlPr defaultSize="0" autoLine="0" autoPict="0">
                <anchor moveWithCells="1">
                  <from>
                    <xdr:col>3</xdr:col>
                    <xdr:colOff>19050</xdr:colOff>
                    <xdr:row>26</xdr:row>
                    <xdr:rowOff>0</xdr:rowOff>
                  </from>
                  <to>
                    <xdr:col>3</xdr:col>
                    <xdr:colOff>2971800</xdr:colOff>
                    <xdr:row>27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7" name="Drop Down 2">
              <controlPr defaultSize="0" autoLine="0" autoPict="0">
                <anchor moveWithCells="1">
                  <from>
                    <xdr:col>4</xdr:col>
                    <xdr:colOff>9525</xdr:colOff>
                    <xdr:row>26</xdr:row>
                    <xdr:rowOff>9525</xdr:rowOff>
                  </from>
                  <to>
                    <xdr:col>6</xdr:col>
                    <xdr:colOff>285750</xdr:colOff>
                    <xdr:row>27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2"/>
  <dimension ref="A1:IA174"/>
  <sheetViews>
    <sheetView topLeftCell="I1" zoomScale="90" zoomScaleNormal="60" workbookViewId="0">
      <selection activeCell="J44" sqref="J44"/>
    </sheetView>
  </sheetViews>
  <sheetFormatPr defaultRowHeight="14.25"/>
  <cols>
    <col min="1" max="1" width="30.25" style="1" customWidth="1"/>
    <col min="2" max="2" width="8" style="1" customWidth="1"/>
    <col min="3" max="3" width="25" style="1" customWidth="1"/>
    <col min="4" max="4" width="12.625" style="1" customWidth="1"/>
    <col min="5" max="14" width="9" style="1"/>
    <col min="15" max="15" width="24.75" style="1" customWidth="1"/>
    <col min="16" max="16" width="19.25" style="1" customWidth="1"/>
    <col min="17" max="16384" width="9" style="1"/>
  </cols>
  <sheetData>
    <row r="1" spans="1:235">
      <c r="A1" s="2" t="s">
        <v>37</v>
      </c>
      <c r="B1"/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</row>
    <row r="2" spans="1:235">
      <c r="A2" s="7" t="s">
        <v>46</v>
      </c>
      <c r="B2"/>
      <c r="C2"/>
      <c r="D2"/>
      <c r="E2"/>
      <c r="F2"/>
      <c r="G2"/>
      <c r="H2"/>
      <c r="I2"/>
      <c r="J2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</row>
    <row r="3" spans="1:235">
      <c r="B3" s="2"/>
      <c r="C3"/>
      <c r="D3"/>
      <c r="E3"/>
      <c r="F3"/>
      <c r="G3"/>
      <c r="H3"/>
      <c r="I3"/>
      <c r="J3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</row>
    <row r="4" spans="1:235">
      <c r="A4" t="s">
        <v>3</v>
      </c>
      <c r="B4"/>
      <c r="C4" t="s">
        <v>38</v>
      </c>
      <c r="D4"/>
      <c r="E4"/>
      <c r="F4"/>
      <c r="G4"/>
      <c r="H4"/>
      <c r="I4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</row>
    <row r="5" spans="1:235">
      <c r="A5" t="s">
        <v>4</v>
      </c>
      <c r="B5"/>
      <c r="C5" t="s">
        <v>39</v>
      </c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</row>
    <row r="6" spans="1:235">
      <c r="A6" t="s">
        <v>5</v>
      </c>
      <c r="B6"/>
      <c r="C6" t="s">
        <v>47</v>
      </c>
      <c r="D6"/>
      <c r="E6"/>
      <c r="F6"/>
      <c r="G6"/>
      <c r="H6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</row>
    <row r="7" spans="1:235">
      <c r="A7" t="s">
        <v>6</v>
      </c>
      <c r="B7"/>
      <c r="C7" t="s">
        <v>40</v>
      </c>
      <c r="D7"/>
      <c r="E7"/>
      <c r="F7"/>
      <c r="G7"/>
      <c r="H7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</row>
    <row r="8" spans="1:235">
      <c r="A8" t="s">
        <v>43</v>
      </c>
      <c r="B8"/>
      <c r="C8"/>
      <c r="D8"/>
      <c r="E8"/>
      <c r="F8"/>
      <c r="G8"/>
      <c r="H8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</row>
    <row r="9" spans="1:235">
      <c r="A9" t="s">
        <v>44</v>
      </c>
      <c r="B9"/>
      <c r="C9">
        <v>1</v>
      </c>
      <c r="D9">
        <v>2</v>
      </c>
      <c r="E9">
        <v>3</v>
      </c>
      <c r="F9">
        <v>4</v>
      </c>
      <c r="G9">
        <v>5</v>
      </c>
      <c r="H9">
        <v>6</v>
      </c>
      <c r="I9">
        <v>7</v>
      </c>
      <c r="J9">
        <v>8</v>
      </c>
      <c r="K9">
        <v>9</v>
      </c>
      <c r="L9">
        <v>10</v>
      </c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</row>
    <row r="10" spans="1:235" ht="15">
      <c r="A10" s="3" t="s">
        <v>7</v>
      </c>
      <c r="B10" s="3"/>
      <c r="C10" s="5" t="s">
        <v>8</v>
      </c>
      <c r="D10" s="5" t="s">
        <v>9</v>
      </c>
      <c r="E10" s="5" t="s">
        <v>10</v>
      </c>
      <c r="F10" s="5" t="s">
        <v>11</v>
      </c>
      <c r="G10" s="5" t="s">
        <v>12</v>
      </c>
      <c r="H10" s="5" t="s">
        <v>13</v>
      </c>
      <c r="I10" s="5" t="s">
        <v>14</v>
      </c>
      <c r="J10"/>
      <c r="K10"/>
      <c r="L10"/>
      <c r="M10"/>
      <c r="N10" t="s">
        <v>15</v>
      </c>
      <c r="O10"/>
      <c r="P10" t="s">
        <v>8</v>
      </c>
      <c r="Q10" t="str">
        <f>IF(Kalkulator!$E$25=1,"30x30","")</f>
        <v>30x30</v>
      </c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</row>
    <row r="11" spans="1:235">
      <c r="A11" t="s">
        <v>16</v>
      </c>
      <c r="B11"/>
      <c r="C11">
        <v>0.56000000000000005</v>
      </c>
      <c r="D11">
        <v>0.56000000000000005</v>
      </c>
      <c r="E11">
        <v>0.56000000000000005</v>
      </c>
      <c r="F11">
        <v>0.56000000000000005</v>
      </c>
      <c r="G11">
        <v>0.56000000000000005</v>
      </c>
      <c r="H11">
        <v>0.56000000000000005</v>
      </c>
      <c r="I11">
        <v>0.56000000000000005</v>
      </c>
      <c r="J11"/>
      <c r="K11"/>
      <c r="L11"/>
      <c r="M11"/>
      <c r="N11" t="s">
        <v>17</v>
      </c>
      <c r="O11"/>
      <c r="P11" t="s">
        <v>9</v>
      </c>
      <c r="Q11" t="str">
        <f>IF(Kalkulator!$E$25=1,"40x40","")</f>
        <v>40x40</v>
      </c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</row>
    <row r="12" spans="1:235">
      <c r="A12" t="s">
        <v>18</v>
      </c>
      <c r="B12"/>
      <c r="C12" s="6" t="s">
        <v>0</v>
      </c>
      <c r="D12" s="6" t="s">
        <v>0</v>
      </c>
      <c r="E12" s="6" t="s">
        <v>0</v>
      </c>
      <c r="F12" s="6" t="s">
        <v>0</v>
      </c>
      <c r="G12" s="6" t="s">
        <v>0</v>
      </c>
      <c r="H12" s="6" t="s">
        <v>0</v>
      </c>
      <c r="I12" s="6" t="s">
        <v>0</v>
      </c>
      <c r="J12"/>
      <c r="K12"/>
      <c r="L12"/>
      <c r="M12"/>
      <c r="N12" t="s">
        <v>19</v>
      </c>
      <c r="O12"/>
      <c r="P12" t="s">
        <v>10</v>
      </c>
      <c r="Q12" t="s">
        <v>10</v>
      </c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</row>
    <row r="13" spans="1:235">
      <c r="A13" t="s">
        <v>20</v>
      </c>
      <c r="B13"/>
      <c r="C13">
        <v>2.78</v>
      </c>
      <c r="D13">
        <v>2.78</v>
      </c>
      <c r="E13">
        <v>2.78</v>
      </c>
      <c r="F13">
        <v>2.78</v>
      </c>
      <c r="G13">
        <v>2.78</v>
      </c>
      <c r="H13">
        <v>2.78</v>
      </c>
      <c r="I13">
        <v>2.78</v>
      </c>
      <c r="J13"/>
      <c r="K13"/>
      <c r="L13"/>
      <c r="M13"/>
      <c r="N13" t="s">
        <v>21</v>
      </c>
      <c r="O13"/>
      <c r="P13" t="s">
        <v>11</v>
      </c>
      <c r="Q13" t="s">
        <v>11</v>
      </c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</row>
    <row r="14" spans="1:235">
      <c r="A14" t="s">
        <v>22</v>
      </c>
      <c r="B14"/>
      <c r="C14">
        <v>52.82</v>
      </c>
      <c r="D14">
        <v>38.92</v>
      </c>
      <c r="E14">
        <v>30.52</v>
      </c>
      <c r="F14">
        <v>25.02</v>
      </c>
      <c r="G14">
        <v>19.46</v>
      </c>
      <c r="H14">
        <v>16.68</v>
      </c>
      <c r="I14">
        <v>13.9</v>
      </c>
      <c r="J14"/>
      <c r="K14"/>
      <c r="L14"/>
      <c r="M14"/>
      <c r="N14" t="s">
        <v>42</v>
      </c>
      <c r="O14"/>
      <c r="P14" t="s">
        <v>12</v>
      </c>
      <c r="Q14" t="s">
        <v>12</v>
      </c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</row>
    <row r="15" spans="1:235">
      <c r="A15" t="s">
        <v>23</v>
      </c>
      <c r="B15"/>
      <c r="C15">
        <v>52.82</v>
      </c>
      <c r="D15">
        <v>38.92</v>
      </c>
      <c r="E15">
        <v>30.52</v>
      </c>
      <c r="F15">
        <v>25.02</v>
      </c>
      <c r="G15">
        <v>19.46</v>
      </c>
      <c r="H15">
        <v>16.68</v>
      </c>
      <c r="I15">
        <v>13.9</v>
      </c>
      <c r="J15"/>
      <c r="K15"/>
      <c r="L15"/>
      <c r="M15"/>
      <c r="N15"/>
      <c r="O15"/>
      <c r="P15" t="s">
        <v>13</v>
      </c>
      <c r="Q15" t="s">
        <v>13</v>
      </c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</row>
    <row r="16" spans="1:235">
      <c r="A16" t="s">
        <v>24</v>
      </c>
      <c r="B16"/>
      <c r="C16">
        <v>0.56000000000000005</v>
      </c>
      <c r="D16">
        <v>0.56000000000000005</v>
      </c>
      <c r="E16">
        <v>0.56000000000000005</v>
      </c>
      <c r="F16">
        <v>0.56000000000000005</v>
      </c>
      <c r="G16">
        <v>0.56000000000000005</v>
      </c>
      <c r="H16">
        <v>0.56000000000000005</v>
      </c>
      <c r="I16">
        <v>0.56000000000000005</v>
      </c>
      <c r="J16"/>
      <c r="K16"/>
      <c r="L16"/>
      <c r="M16"/>
      <c r="N16"/>
      <c r="O16"/>
      <c r="P16" t="s">
        <v>14</v>
      </c>
      <c r="Q16" t="s">
        <v>14</v>
      </c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</row>
    <row r="17" spans="1:235">
      <c r="A17" t="s">
        <v>25</v>
      </c>
      <c r="B17"/>
      <c r="C17">
        <v>2.2000000000000002</v>
      </c>
      <c r="D17">
        <v>2.2000000000000002</v>
      </c>
      <c r="E17">
        <v>2.2000000000000002</v>
      </c>
      <c r="F17">
        <v>2.2000000000000002</v>
      </c>
      <c r="G17">
        <v>2.2000000000000002</v>
      </c>
      <c r="H17">
        <v>2.2000000000000002</v>
      </c>
      <c r="I17">
        <v>2.2000000000000002</v>
      </c>
      <c r="J17"/>
      <c r="K17"/>
      <c r="L17"/>
      <c r="M17"/>
      <c r="N17"/>
      <c r="O17"/>
      <c r="P17" t="s">
        <v>26</v>
      </c>
      <c r="Q17" t="str">
        <f>IF(Kalkulator!$E$25&gt;=2,"120x120","")</f>
        <v/>
      </c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</row>
    <row r="18" spans="1:235">
      <c r="A18" t="s">
        <v>27</v>
      </c>
      <c r="B18"/>
      <c r="C18">
        <v>0.2</v>
      </c>
      <c r="D18">
        <v>0.2</v>
      </c>
      <c r="E18">
        <v>0.2</v>
      </c>
      <c r="F18">
        <v>0.2</v>
      </c>
      <c r="G18">
        <v>0.2</v>
      </c>
      <c r="H18">
        <v>0.2</v>
      </c>
      <c r="I18">
        <v>0.2</v>
      </c>
      <c r="J18"/>
      <c r="K18"/>
      <c r="L18"/>
      <c r="M18"/>
      <c r="N18"/>
      <c r="O18"/>
      <c r="P18" t="s">
        <v>28</v>
      </c>
      <c r="Q18" t="str">
        <f>IF(Kalkulator!$E$25&gt;=2,"150x150","")</f>
        <v/>
      </c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</row>
    <row r="19" spans="1:235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 t="s">
        <v>29</v>
      </c>
      <c r="Q19" t="str">
        <f>IF(Kalkulator!$E$25&gt;=2,"200x200","")</f>
        <v/>
      </c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</row>
    <row r="20" spans="1:235">
      <c r="A20"/>
      <c r="B20"/>
      <c r="C20">
        <v>1</v>
      </c>
      <c r="D20">
        <v>2</v>
      </c>
      <c r="E20" s="23">
        <v>3</v>
      </c>
      <c r="F20" s="23">
        <v>4</v>
      </c>
      <c r="G20" s="23">
        <v>5</v>
      </c>
      <c r="H20" s="23">
        <v>6</v>
      </c>
      <c r="I20" s="23">
        <v>7</v>
      </c>
      <c r="J20" s="23">
        <v>8</v>
      </c>
      <c r="K20" s="23">
        <v>9</v>
      </c>
      <c r="L20" s="23">
        <v>10</v>
      </c>
      <c r="M20"/>
      <c r="N20"/>
      <c r="O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</row>
    <row r="21" spans="1:235" ht="15">
      <c r="A21" s="3" t="s">
        <v>30</v>
      </c>
      <c r="B21" s="3"/>
      <c r="C21" s="5" t="s">
        <v>8</v>
      </c>
      <c r="D21" s="5" t="s">
        <v>9</v>
      </c>
      <c r="E21" s="22" t="s">
        <v>10</v>
      </c>
      <c r="F21" s="22" t="s">
        <v>11</v>
      </c>
      <c r="G21" s="22" t="s">
        <v>12</v>
      </c>
      <c r="H21" s="22" t="s">
        <v>13</v>
      </c>
      <c r="I21" s="22" t="s">
        <v>14</v>
      </c>
      <c r="J21" s="22" t="s">
        <v>26</v>
      </c>
      <c r="K21" s="22" t="s">
        <v>28</v>
      </c>
      <c r="L21" s="22" t="s">
        <v>29</v>
      </c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</row>
    <row r="22" spans="1:235">
      <c r="A22" t="s">
        <v>16</v>
      </c>
      <c r="B22"/>
      <c r="C22" s="6" t="s">
        <v>0</v>
      </c>
      <c r="D22" s="6" t="s">
        <v>0</v>
      </c>
      <c r="E22" s="21">
        <v>0.56000000000000005</v>
      </c>
      <c r="F22" s="21">
        <v>0.56000000000000005</v>
      </c>
      <c r="G22" s="21">
        <v>0.28000000000000003</v>
      </c>
      <c r="H22" s="21">
        <v>0.28000000000000003</v>
      </c>
      <c r="I22" s="21">
        <v>0.28000000000000003</v>
      </c>
      <c r="J22" s="21">
        <v>0.28000000000000003</v>
      </c>
      <c r="K22" s="21">
        <v>0.28000000000000003</v>
      </c>
      <c r="L22" s="21">
        <v>0.28000000000000003</v>
      </c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</row>
    <row r="23" spans="1:235">
      <c r="A23" t="s">
        <v>18</v>
      </c>
      <c r="B23"/>
      <c r="C23" s="6" t="s">
        <v>0</v>
      </c>
      <c r="D23" s="6" t="s">
        <v>0</v>
      </c>
      <c r="E23" s="6" t="s">
        <v>0</v>
      </c>
      <c r="F23" s="6" t="s">
        <v>0</v>
      </c>
      <c r="G23" s="21">
        <v>1.39</v>
      </c>
      <c r="H23" s="21">
        <v>1.39</v>
      </c>
      <c r="I23" s="21">
        <v>1.39</v>
      </c>
      <c r="J23" s="21">
        <v>1.39</v>
      </c>
      <c r="K23" s="21">
        <v>1.39</v>
      </c>
      <c r="L23" s="21">
        <v>1.39</v>
      </c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</row>
    <row r="24" spans="1:235">
      <c r="A24" t="s">
        <v>20</v>
      </c>
      <c r="B24"/>
      <c r="C24" s="6" t="s">
        <v>0</v>
      </c>
      <c r="D24" s="6" t="s">
        <v>0</v>
      </c>
      <c r="E24" s="21">
        <v>2.78</v>
      </c>
      <c r="F24" s="21">
        <v>2.78</v>
      </c>
      <c r="G24" s="21">
        <v>1.39</v>
      </c>
      <c r="H24" s="21">
        <v>1.39</v>
      </c>
      <c r="I24" s="21">
        <v>1.39</v>
      </c>
      <c r="J24" s="21">
        <v>1.39</v>
      </c>
      <c r="K24" s="21">
        <v>1.39</v>
      </c>
      <c r="L24" s="21">
        <v>1.39</v>
      </c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</row>
    <row r="25" spans="1:235">
      <c r="A25" t="s">
        <v>22</v>
      </c>
      <c r="B25"/>
      <c r="C25" s="6" t="s">
        <v>0</v>
      </c>
      <c r="D25" s="6" t="s">
        <v>0</v>
      </c>
      <c r="E25" s="21">
        <v>30.58</v>
      </c>
      <c r="F25" s="21">
        <v>25.02</v>
      </c>
      <c r="G25" s="21">
        <v>19.46</v>
      </c>
      <c r="H25" s="21">
        <v>16.68</v>
      </c>
      <c r="I25" s="21">
        <v>13.9</v>
      </c>
      <c r="J25" s="21">
        <v>11.12</v>
      </c>
      <c r="K25" s="21">
        <v>8.34</v>
      </c>
      <c r="L25" s="21">
        <v>5.56</v>
      </c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</row>
    <row r="26" spans="1:235">
      <c r="A26" t="s">
        <v>23</v>
      </c>
      <c r="B26"/>
      <c r="C26" s="6" t="s">
        <v>0</v>
      </c>
      <c r="D26" s="6" t="s">
        <v>0</v>
      </c>
      <c r="E26" s="21">
        <v>30.58</v>
      </c>
      <c r="F26" s="21">
        <v>25.02</v>
      </c>
      <c r="G26" s="21">
        <v>19.46</v>
      </c>
      <c r="H26" s="21">
        <v>16.68</v>
      </c>
      <c r="I26" s="21">
        <v>13.9</v>
      </c>
      <c r="J26" s="21">
        <v>11.12</v>
      </c>
      <c r="K26" s="21">
        <v>8.34</v>
      </c>
      <c r="L26" s="21">
        <v>5.56</v>
      </c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</row>
    <row r="27" spans="1:235">
      <c r="A27" t="s">
        <v>24</v>
      </c>
      <c r="B27"/>
      <c r="C27" s="6" t="s">
        <v>0</v>
      </c>
      <c r="D27" s="6" t="s">
        <v>0</v>
      </c>
      <c r="E27" s="21">
        <v>0.56000000000000005</v>
      </c>
      <c r="F27" s="21">
        <v>0.56000000000000005</v>
      </c>
      <c r="G27" s="21">
        <v>0.28000000000000003</v>
      </c>
      <c r="H27" s="21">
        <v>0.28000000000000003</v>
      </c>
      <c r="I27" s="21">
        <v>0.28000000000000003</v>
      </c>
      <c r="J27" s="21">
        <v>0.28000000000000003</v>
      </c>
      <c r="K27" s="21">
        <v>0.28000000000000003</v>
      </c>
      <c r="L27" s="21">
        <v>0.28000000000000003</v>
      </c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</row>
    <row r="28" spans="1:235">
      <c r="A28" t="s">
        <v>25</v>
      </c>
      <c r="B28"/>
      <c r="C28" s="6" t="s">
        <v>0</v>
      </c>
      <c r="D28" s="6" t="s">
        <v>0</v>
      </c>
      <c r="E28" s="21">
        <v>2.2000000000000002</v>
      </c>
      <c r="F28" s="21">
        <v>2.2000000000000002</v>
      </c>
      <c r="G28" s="21">
        <v>1.1000000000000001</v>
      </c>
      <c r="H28" s="21">
        <v>1.1000000000000001</v>
      </c>
      <c r="I28" s="21">
        <v>1.1000000000000001</v>
      </c>
      <c r="J28" s="21">
        <v>1.1000000000000001</v>
      </c>
      <c r="K28" s="21">
        <v>1.1000000000000001</v>
      </c>
      <c r="L28" s="21">
        <v>1.1000000000000001</v>
      </c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</row>
    <row r="29" spans="1:235">
      <c r="A29" t="s">
        <v>27</v>
      </c>
      <c r="B29"/>
      <c r="C29" s="6" t="s">
        <v>0</v>
      </c>
      <c r="D29" s="6" t="s">
        <v>0</v>
      </c>
      <c r="E29" s="21">
        <v>0.2</v>
      </c>
      <c r="F29" s="21">
        <v>0.2</v>
      </c>
      <c r="G29" s="21">
        <v>0.2</v>
      </c>
      <c r="H29" s="21">
        <v>0.2</v>
      </c>
      <c r="I29" s="21">
        <v>0.2</v>
      </c>
      <c r="J29" s="21">
        <v>0.2</v>
      </c>
      <c r="K29" s="21">
        <v>0.2</v>
      </c>
      <c r="L29" s="21">
        <v>0.2</v>
      </c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</row>
    <row r="30" spans="1:235"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</row>
    <row r="31" spans="1:235"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</row>
    <row r="32" spans="1:235" ht="29.25" customHeight="1">
      <c r="C32">
        <v>1</v>
      </c>
      <c r="D32">
        <v>2</v>
      </c>
      <c r="E32" s="23">
        <v>3</v>
      </c>
      <c r="F32" s="23">
        <v>4</v>
      </c>
      <c r="G32" s="23">
        <v>5</v>
      </c>
      <c r="H32" s="23">
        <v>6</v>
      </c>
      <c r="I32" s="23">
        <v>7</v>
      </c>
      <c r="J32" s="23">
        <v>8</v>
      </c>
      <c r="K32" s="23">
        <v>9</v>
      </c>
      <c r="L32" s="23">
        <v>10</v>
      </c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</row>
    <row r="33" spans="1:235" ht="27.75" customHeight="1">
      <c r="A33" s="3" t="s">
        <v>31</v>
      </c>
      <c r="B33" s="3"/>
      <c r="C33" s="5" t="s">
        <v>8</v>
      </c>
      <c r="D33" s="5" t="s">
        <v>9</v>
      </c>
      <c r="E33" s="5" t="s">
        <v>10</v>
      </c>
      <c r="F33" s="5" t="s">
        <v>11</v>
      </c>
      <c r="G33" s="5" t="s">
        <v>12</v>
      </c>
      <c r="H33" s="5" t="s">
        <v>13</v>
      </c>
      <c r="I33" s="5" t="s">
        <v>14</v>
      </c>
      <c r="J33" s="5" t="s">
        <v>26</v>
      </c>
      <c r="K33" s="5" t="s">
        <v>28</v>
      </c>
      <c r="L33" s="5" t="s">
        <v>29</v>
      </c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</row>
    <row r="34" spans="1:235" ht="42.75">
      <c r="A34" s="4" t="s">
        <v>32</v>
      </c>
      <c r="B34" s="4" t="s">
        <v>41</v>
      </c>
      <c r="C34" s="6" t="s">
        <v>0</v>
      </c>
      <c r="D34" s="6" t="s">
        <v>0</v>
      </c>
      <c r="E34">
        <v>0.24</v>
      </c>
      <c r="F34">
        <v>0.24</v>
      </c>
      <c r="G34">
        <v>0.24</v>
      </c>
      <c r="H34">
        <v>0.24</v>
      </c>
      <c r="I34">
        <v>0.24</v>
      </c>
      <c r="J34">
        <v>0.24</v>
      </c>
      <c r="K34">
        <v>0.24</v>
      </c>
      <c r="L34">
        <v>0.24</v>
      </c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</row>
    <row r="35" spans="1:235" ht="42.75">
      <c r="A35" s="4" t="s">
        <v>33</v>
      </c>
      <c r="B35" s="4" t="s">
        <v>41</v>
      </c>
      <c r="C35" s="6" t="s">
        <v>0</v>
      </c>
      <c r="D35" s="6" t="s">
        <v>0</v>
      </c>
      <c r="E35">
        <v>1.39</v>
      </c>
      <c r="F35">
        <v>1.39</v>
      </c>
      <c r="G35">
        <v>1.39</v>
      </c>
      <c r="H35">
        <v>1.39</v>
      </c>
      <c r="I35">
        <v>1.39</v>
      </c>
      <c r="J35">
        <v>1.39</v>
      </c>
      <c r="K35">
        <v>1.39</v>
      </c>
      <c r="L35">
        <v>1.39</v>
      </c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</row>
    <row r="36" spans="1:235" ht="28.5">
      <c r="A36" s="4" t="s">
        <v>34</v>
      </c>
      <c r="B36" s="4" t="s">
        <v>41</v>
      </c>
      <c r="C36" s="6" t="s">
        <v>0</v>
      </c>
      <c r="D36" s="6" t="s">
        <v>0</v>
      </c>
      <c r="E36">
        <v>1.39</v>
      </c>
      <c r="F36">
        <v>1.39</v>
      </c>
      <c r="G36">
        <v>1.39</v>
      </c>
      <c r="H36">
        <v>1.39</v>
      </c>
      <c r="I36">
        <v>1.39</v>
      </c>
      <c r="J36">
        <v>1.39</v>
      </c>
      <c r="K36">
        <v>1.39</v>
      </c>
      <c r="L36">
        <v>1.39</v>
      </c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</row>
    <row r="37" spans="1:235">
      <c r="A37" s="4" t="s">
        <v>22</v>
      </c>
      <c r="B37" s="4" t="s">
        <v>41</v>
      </c>
      <c r="C37" s="6" t="s">
        <v>0</v>
      </c>
      <c r="D37" s="6" t="s">
        <v>0</v>
      </c>
      <c r="E37">
        <v>30.58</v>
      </c>
      <c r="F37">
        <v>25.02</v>
      </c>
      <c r="G37">
        <v>19.46</v>
      </c>
      <c r="H37">
        <v>16.68</v>
      </c>
      <c r="I37">
        <v>13.9</v>
      </c>
      <c r="J37">
        <v>11.12</v>
      </c>
      <c r="K37">
        <v>8.34</v>
      </c>
      <c r="L37">
        <v>5.56</v>
      </c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</row>
    <row r="38" spans="1:235">
      <c r="A38" s="4" t="s">
        <v>23</v>
      </c>
      <c r="B38" s="4" t="s">
        <v>41</v>
      </c>
      <c r="C38" s="6" t="s">
        <v>0</v>
      </c>
      <c r="D38" s="6" t="s">
        <v>0</v>
      </c>
      <c r="E38">
        <v>30.58</v>
      </c>
      <c r="F38">
        <v>25.02</v>
      </c>
      <c r="G38">
        <v>19.46</v>
      </c>
      <c r="H38">
        <v>16.68</v>
      </c>
      <c r="I38">
        <v>13.9</v>
      </c>
      <c r="J38">
        <v>11.12</v>
      </c>
      <c r="K38">
        <v>8.34</v>
      </c>
      <c r="L38">
        <v>5.56</v>
      </c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</row>
    <row r="39" spans="1:235">
      <c r="A39" s="4" t="s">
        <v>35</v>
      </c>
      <c r="B39" s="4" t="s">
        <v>41</v>
      </c>
      <c r="C39" s="6" t="s">
        <v>0</v>
      </c>
      <c r="D39" s="6" t="s">
        <v>0</v>
      </c>
      <c r="E39">
        <v>11.12</v>
      </c>
      <c r="F39">
        <v>11.12</v>
      </c>
      <c r="G39">
        <v>11.12</v>
      </c>
      <c r="H39">
        <v>11.12</v>
      </c>
      <c r="I39">
        <v>11.12</v>
      </c>
      <c r="J39">
        <v>11.12</v>
      </c>
      <c r="K39">
        <v>11.12</v>
      </c>
      <c r="L39">
        <v>11.12</v>
      </c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</row>
    <row r="40" spans="1:235">
      <c r="A40" s="4" t="s">
        <v>36</v>
      </c>
      <c r="B40" s="4" t="s">
        <v>41</v>
      </c>
      <c r="C40" s="6" t="s">
        <v>0</v>
      </c>
      <c r="D40" s="6" t="s">
        <v>0</v>
      </c>
      <c r="E40">
        <v>0.7</v>
      </c>
      <c r="F40">
        <v>0.7</v>
      </c>
      <c r="G40">
        <v>0.7</v>
      </c>
      <c r="H40">
        <v>0.7</v>
      </c>
      <c r="I40">
        <v>0.7</v>
      </c>
      <c r="J40">
        <v>0.7</v>
      </c>
      <c r="K40">
        <v>0.7</v>
      </c>
      <c r="L40">
        <v>0.7</v>
      </c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</row>
    <row r="41" spans="1:235">
      <c r="A41" s="4" t="s">
        <v>27</v>
      </c>
      <c r="B41" s="4" t="s">
        <v>41</v>
      </c>
      <c r="C41" s="6" t="s">
        <v>0</v>
      </c>
      <c r="D41" s="6" t="s">
        <v>0</v>
      </c>
      <c r="E41">
        <v>0.2</v>
      </c>
      <c r="F41">
        <v>0.2</v>
      </c>
      <c r="G41">
        <v>0.2</v>
      </c>
      <c r="H41">
        <v>0.2</v>
      </c>
      <c r="I41">
        <v>0.2</v>
      </c>
      <c r="J41">
        <v>0.2</v>
      </c>
      <c r="K41">
        <v>0.2</v>
      </c>
      <c r="L41">
        <v>0.2</v>
      </c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</row>
    <row r="42" spans="1:235">
      <c r="A42"/>
      <c r="B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</row>
    <row r="43" spans="1:235"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</row>
    <row r="44" spans="1:23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</row>
    <row r="45" spans="1:23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</row>
    <row r="46" spans="1:23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</row>
    <row r="47" spans="1:23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</row>
    <row r="48" spans="1:23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</row>
    <row r="49" spans="1:23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</row>
    <row r="50" spans="1:23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</row>
    <row r="51" spans="1:23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</row>
    <row r="52" spans="1:23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</row>
    <row r="53" spans="1:23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</row>
    <row r="54" spans="1:23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</row>
    <row r="55" spans="1:23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</row>
    <row r="56" spans="1:23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</row>
    <row r="57" spans="1:23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</row>
    <row r="58" spans="1:23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</row>
    <row r="59" spans="1:23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</row>
    <row r="60" spans="1:23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</row>
    <row r="61" spans="1:23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</row>
    <row r="62" spans="1:23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</row>
    <row r="63" spans="1:23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</row>
    <row r="64" spans="1:23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</row>
    <row r="65" spans="1:23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</row>
    <row r="66" spans="1:23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</row>
    <row r="67" spans="1:23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</row>
    <row r="68" spans="1:23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</row>
    <row r="69" spans="1:23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</row>
    <row r="70" spans="1:23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</row>
    <row r="71" spans="1:23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</row>
    <row r="72" spans="1:23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</row>
    <row r="73" spans="1:23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</row>
    <row r="74" spans="1:23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</row>
    <row r="75" spans="1:23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</row>
    <row r="76" spans="1:23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</row>
    <row r="77" spans="1:23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</row>
    <row r="78" spans="1:23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</row>
    <row r="79" spans="1:23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</row>
    <row r="80" spans="1:23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</row>
    <row r="81" spans="1:23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</row>
    <row r="82" spans="1:23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</row>
    <row r="83" spans="1:23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</row>
    <row r="84" spans="1:23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</row>
    <row r="85" spans="1:23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</row>
    <row r="86" spans="1:23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</row>
    <row r="87" spans="1:23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</row>
    <row r="88" spans="1:23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</row>
    <row r="89" spans="1:23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</row>
    <row r="90" spans="1:23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</row>
    <row r="91" spans="1:23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</row>
    <row r="92" spans="1:23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</row>
    <row r="93" spans="1:23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</row>
    <row r="94" spans="1:23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</row>
    <row r="95" spans="1:23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</row>
    <row r="96" spans="1:23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</row>
    <row r="97" spans="1:23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</row>
    <row r="98" spans="1:23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</row>
    <row r="99" spans="1:23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</row>
    <row r="100" spans="1:23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</row>
    <row r="101" spans="1:23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</row>
    <row r="102" spans="1:23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</row>
    <row r="103" spans="1:23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</row>
    <row r="104" spans="1:23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</row>
    <row r="105" spans="1:23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</row>
    <row r="106" spans="1:23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</row>
    <row r="107" spans="1:23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</row>
    <row r="108" spans="1:23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</row>
    <row r="109" spans="1:23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</row>
    <row r="110" spans="1:23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</row>
    <row r="111" spans="1:23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</row>
    <row r="112" spans="1:23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</row>
    <row r="113" spans="1:23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</row>
    <row r="114" spans="1:23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</row>
    <row r="115" spans="1:23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</row>
    <row r="116" spans="1:23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</row>
    <row r="117" spans="1:23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</row>
    <row r="118" spans="1:23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</row>
    <row r="119" spans="1:23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</row>
    <row r="120" spans="1:23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</row>
    <row r="121" spans="1:23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</row>
    <row r="122" spans="1:23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</row>
    <row r="123" spans="1:23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</row>
    <row r="124" spans="1:23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</row>
    <row r="125" spans="1:23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</row>
    <row r="126" spans="1:23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</row>
    <row r="127" spans="1:23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</row>
    <row r="128" spans="1:23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</row>
    <row r="129" spans="1:23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</row>
    <row r="130" spans="1:23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</row>
    <row r="131" spans="1:23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</row>
    <row r="132" spans="1:23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</row>
    <row r="133" spans="1:23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</row>
    <row r="134" spans="1:23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</row>
    <row r="135" spans="1:23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</row>
    <row r="136" spans="1:23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</row>
    <row r="137" spans="1:23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</row>
    <row r="138" spans="1:23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</row>
    <row r="139" spans="1:23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</row>
    <row r="140" spans="1:23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</row>
    <row r="141" spans="1:23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</row>
    <row r="142" spans="1:23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</row>
    <row r="143" spans="1:23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</row>
    <row r="144" spans="1:23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</row>
    <row r="145" spans="1:23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</row>
    <row r="146" spans="1:23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</row>
    <row r="147" spans="1:23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</row>
    <row r="148" spans="1:23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</row>
    <row r="149" spans="1:23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</row>
    <row r="150" spans="1:23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</row>
    <row r="151" spans="1:23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</row>
    <row r="152" spans="1:23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</row>
    <row r="153" spans="1:23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</row>
    <row r="154" spans="1:23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</row>
    <row r="155" spans="1:23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</row>
    <row r="156" spans="1:23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</row>
    <row r="157" spans="1:23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</row>
    <row r="158" spans="1:23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</row>
    <row r="159" spans="1:23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</row>
    <row r="160" spans="1:23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</row>
    <row r="161" spans="1:23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</row>
    <row r="162" spans="1:23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</row>
    <row r="163" spans="1:23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</row>
    <row r="164" spans="1:23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</row>
    <row r="165" spans="1:23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</row>
    <row r="166" spans="1:23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</row>
    <row r="167" spans="1:23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</row>
    <row r="168" spans="1:23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</row>
    <row r="169" spans="1:23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</row>
    <row r="170" spans="1:23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</row>
    <row r="171" spans="1:23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</row>
    <row r="172" spans="1:23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</row>
    <row r="173" spans="1:23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</row>
    <row r="174" spans="1:23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</row>
  </sheetData>
  <customSheetViews>
    <customSheetView guid="{CC5542C0-6C4A-421C-9E22-CEDF534EEC4F}" scale="90">
      <selection activeCell="A2" sqref="A2"/>
      <pageMargins left="0.7" right="0.7" top="0.75" bottom="0.75" header="0.3" footer="0.3"/>
      <pageSetup paperSize="9" orientation="portrait" r:id="rId1"/>
    </customSheetView>
  </customSheetViews>
  <pageMargins left="0.7" right="0.7" top="0.75" bottom="0.75" header="0.3" footer="0.3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3"/>
  <dimension ref="B1:C5"/>
  <sheetViews>
    <sheetView zoomScale="70" zoomScaleNormal="50" workbookViewId="0">
      <selection activeCell="B1" sqref="B1"/>
    </sheetView>
  </sheetViews>
  <sheetFormatPr defaultRowHeight="14.25"/>
  <cols>
    <col min="1" max="1" width="68" customWidth="1"/>
    <col min="8" max="8" width="100" customWidth="1"/>
    <col min="19" max="19" width="27.125" customWidth="1"/>
  </cols>
  <sheetData>
    <row r="1" spans="2:3" ht="270.75" customHeight="1">
      <c r="B1">
        <v>1</v>
      </c>
      <c r="C1" s="19" t="s">
        <v>48</v>
      </c>
    </row>
    <row r="2" spans="2:3" ht="329.25" customHeight="1">
      <c r="B2">
        <v>2</v>
      </c>
      <c r="C2" s="19" t="s">
        <v>49</v>
      </c>
    </row>
    <row r="3" spans="2:3" ht="330.75" customHeight="1">
      <c r="B3">
        <v>3</v>
      </c>
      <c r="C3" s="19" t="s">
        <v>50</v>
      </c>
    </row>
    <row r="4" spans="2:3" ht="172.5" customHeight="1">
      <c r="B4">
        <v>4</v>
      </c>
      <c r="C4" s="19" t="s">
        <v>21</v>
      </c>
    </row>
    <row r="5" spans="2:3" ht="252.75" customHeight="1">
      <c r="B5">
        <v>5</v>
      </c>
      <c r="C5" s="20" t="s">
        <v>42</v>
      </c>
    </row>
  </sheetData>
  <customSheetViews>
    <customSheetView guid="{CC5542C0-6C4A-421C-9E22-CEDF534EEC4F}" scale="70">
      <selection activeCell="B1" sqref="B1"/>
      <pageMargins left="0.7" right="0.7" top="0.75" bottom="0.75" header="0.3" footer="0.3"/>
    </customSheetView>
  </customSheetViews>
  <pageMargins left="0.7" right="0.7" top="0.75" bottom="0.75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CorelDraw.Graphic.16" shapeId="5122" r:id="rId4">
          <objectPr defaultSize="0" autoPict="0" r:id="rId5">
            <anchor moveWithCells="1">
              <from>
                <xdr:col>7</xdr:col>
                <xdr:colOff>171450</xdr:colOff>
                <xdr:row>0</xdr:row>
                <xdr:rowOff>2609850</xdr:rowOff>
              </from>
              <to>
                <xdr:col>7</xdr:col>
                <xdr:colOff>2200275</xdr:colOff>
                <xdr:row>1</xdr:row>
                <xdr:rowOff>66675</xdr:rowOff>
              </to>
            </anchor>
          </objectPr>
        </oleObject>
      </mc:Choice>
      <mc:Fallback>
        <oleObject progId="CorelDraw.Graphic.16" shapeId="5122" r:id="rId4"/>
      </mc:Fallback>
    </mc:AlternateContent>
    <mc:AlternateContent xmlns:mc="http://schemas.openxmlformats.org/markup-compatibility/2006">
      <mc:Choice Requires="x14">
        <oleObject progId="CorelDraw.Graphic.16" shapeId="5124" r:id="rId6">
          <objectPr defaultSize="0" autoPict="0" r:id="rId7">
            <anchor moveWithCells="1">
              <from>
                <xdr:col>7</xdr:col>
                <xdr:colOff>2609850</xdr:colOff>
                <xdr:row>0</xdr:row>
                <xdr:rowOff>4076700</xdr:rowOff>
              </from>
              <to>
                <xdr:col>7</xdr:col>
                <xdr:colOff>6486525</xdr:colOff>
                <xdr:row>1</xdr:row>
                <xdr:rowOff>1143000</xdr:rowOff>
              </to>
            </anchor>
          </objectPr>
        </oleObject>
      </mc:Choice>
      <mc:Fallback>
        <oleObject progId="CorelDraw.Graphic.16" shapeId="5124" r:id="rId6"/>
      </mc:Fallback>
    </mc:AlternateContent>
    <mc:AlternateContent xmlns:mc="http://schemas.openxmlformats.org/markup-compatibility/2006">
      <mc:Choice Requires="x14">
        <oleObject progId="CorelDraw.Graphic.16" shapeId="5125" r:id="rId8">
          <objectPr defaultSize="0" autoPict="0" r:id="rId9">
            <anchor moveWithCells="1">
              <from>
                <xdr:col>7</xdr:col>
                <xdr:colOff>2533650</xdr:colOff>
                <xdr:row>0</xdr:row>
                <xdr:rowOff>2324100</xdr:rowOff>
              </from>
              <to>
                <xdr:col>7</xdr:col>
                <xdr:colOff>5200650</xdr:colOff>
                <xdr:row>1</xdr:row>
                <xdr:rowOff>400050</xdr:rowOff>
              </to>
            </anchor>
          </objectPr>
        </oleObject>
      </mc:Choice>
      <mc:Fallback>
        <oleObject progId="CorelDraw.Graphic.16" shapeId="5125" r:id="rId8"/>
      </mc:Fallback>
    </mc:AlternateContent>
    <mc:AlternateContent xmlns:mc="http://schemas.openxmlformats.org/markup-compatibility/2006">
      <mc:Choice Requires="x14">
        <oleObject progId="CorelDraw.Graphic.16" shapeId="5126" r:id="rId10">
          <objectPr defaultSize="0" autoPict="0" r:id="rId11">
            <anchor moveWithCells="1">
              <from>
                <xdr:col>7</xdr:col>
                <xdr:colOff>381000</xdr:colOff>
                <xdr:row>0</xdr:row>
                <xdr:rowOff>3829050</xdr:rowOff>
              </from>
              <to>
                <xdr:col>7</xdr:col>
                <xdr:colOff>2095500</xdr:colOff>
                <xdr:row>1</xdr:row>
                <xdr:rowOff>1362075</xdr:rowOff>
              </to>
            </anchor>
          </objectPr>
        </oleObject>
      </mc:Choice>
      <mc:Fallback>
        <oleObject progId="CorelDraw.Graphic.16" shapeId="5126" r:id="rId10"/>
      </mc:Fallback>
    </mc:AlternateContent>
    <mc:AlternateContent xmlns:mc="http://schemas.openxmlformats.org/markup-compatibility/2006">
      <mc:Choice Requires="x14">
        <oleObject progId="CorelDraw.Graphic.16" shapeId="5129" r:id="rId12">
          <objectPr defaultSize="0" r:id="rId13">
            <anchor moveWithCells="1">
              <from>
                <xdr:col>7</xdr:col>
                <xdr:colOff>0</xdr:colOff>
                <xdr:row>0</xdr:row>
                <xdr:rowOff>0</xdr:rowOff>
              </from>
              <to>
                <xdr:col>7</xdr:col>
                <xdr:colOff>4619625</xdr:colOff>
                <xdr:row>0</xdr:row>
                <xdr:rowOff>838200</xdr:rowOff>
              </to>
            </anchor>
          </objectPr>
        </oleObject>
      </mc:Choice>
      <mc:Fallback>
        <oleObject progId="CorelDraw.Graphic.16" shapeId="5129" r:id="rId12"/>
      </mc:Fallback>
    </mc:AlternateContent>
    <mc:AlternateContent xmlns:mc="http://schemas.openxmlformats.org/markup-compatibility/2006">
      <mc:Choice Requires="x14">
        <oleObject progId="CorelDraw.Graphic.16" shapeId="5137" r:id="rId14">
          <objectPr defaultSize="0" autoPict="0" r:id="rId15">
            <anchor moveWithCells="1">
              <from>
                <xdr:col>0</xdr:col>
                <xdr:colOff>0</xdr:colOff>
                <xdr:row>1</xdr:row>
                <xdr:rowOff>47625</xdr:rowOff>
              </from>
              <to>
                <xdr:col>0</xdr:col>
                <xdr:colOff>4029075</xdr:colOff>
                <xdr:row>1</xdr:row>
                <xdr:rowOff>2162175</xdr:rowOff>
              </to>
            </anchor>
          </objectPr>
        </oleObject>
      </mc:Choice>
      <mc:Fallback>
        <oleObject progId="CorelDraw.Graphic.16" shapeId="5137" r:id="rId14"/>
      </mc:Fallback>
    </mc:AlternateContent>
    <mc:AlternateContent xmlns:mc="http://schemas.openxmlformats.org/markup-compatibility/2006">
      <mc:Choice Requires="x14">
        <oleObject progId="CorelDraw.Graphic.16" shapeId="5138" r:id="rId16">
          <objectPr defaultSize="0" autoPict="0" r:id="rId17">
            <anchor moveWithCells="1">
              <from>
                <xdr:col>0</xdr:col>
                <xdr:colOff>1943100</xdr:colOff>
                <xdr:row>2</xdr:row>
                <xdr:rowOff>2247900</xdr:rowOff>
              </from>
              <to>
                <xdr:col>0</xdr:col>
                <xdr:colOff>5143500</xdr:colOff>
                <xdr:row>2</xdr:row>
                <xdr:rowOff>4181475</xdr:rowOff>
              </to>
            </anchor>
          </objectPr>
        </oleObject>
      </mc:Choice>
      <mc:Fallback>
        <oleObject progId="CorelDraw.Graphic.16" shapeId="5138" r:id="rId16"/>
      </mc:Fallback>
    </mc:AlternateContent>
    <mc:AlternateContent xmlns:mc="http://schemas.openxmlformats.org/markup-compatibility/2006">
      <mc:Choice Requires="x14">
        <oleObject progId="CorelDraw.Graphic.16" shapeId="5139" r:id="rId18">
          <objectPr defaultSize="0" r:id="rId19">
            <anchor moveWithCells="1">
              <from>
                <xdr:col>0</xdr:col>
                <xdr:colOff>4095750</xdr:colOff>
                <xdr:row>1</xdr:row>
                <xdr:rowOff>66675</xdr:rowOff>
              </from>
              <to>
                <xdr:col>1</xdr:col>
                <xdr:colOff>323850</xdr:colOff>
                <xdr:row>1</xdr:row>
                <xdr:rowOff>1047750</xdr:rowOff>
              </to>
            </anchor>
          </objectPr>
        </oleObject>
      </mc:Choice>
      <mc:Fallback>
        <oleObject progId="CorelDraw.Graphic.16" shapeId="5139" r:id="rId18"/>
      </mc:Fallback>
    </mc:AlternateContent>
    <mc:AlternateContent xmlns:mc="http://schemas.openxmlformats.org/markup-compatibility/2006">
      <mc:Choice Requires="x14">
        <oleObject progId="CorelDraw.Graphic.16" shapeId="5142" r:id="rId20">
          <objectPr defaultSize="0" autoPict="0" r:id="rId21">
            <anchor moveWithCells="1">
              <from>
                <xdr:col>0</xdr:col>
                <xdr:colOff>4086225</xdr:colOff>
                <xdr:row>1</xdr:row>
                <xdr:rowOff>885825</xdr:rowOff>
              </from>
              <to>
                <xdr:col>0</xdr:col>
                <xdr:colOff>5153025</xdr:colOff>
                <xdr:row>1</xdr:row>
                <xdr:rowOff>1571625</xdr:rowOff>
              </to>
            </anchor>
          </objectPr>
        </oleObject>
      </mc:Choice>
      <mc:Fallback>
        <oleObject progId="CorelDraw.Graphic.16" shapeId="5142" r:id="rId20"/>
      </mc:Fallback>
    </mc:AlternateContent>
    <mc:AlternateContent xmlns:mc="http://schemas.openxmlformats.org/markup-compatibility/2006">
      <mc:Choice Requires="x14">
        <oleObject progId="CorelDraw.Graphic.16" shapeId="5143" r:id="rId22">
          <objectPr defaultSize="0" r:id="rId23">
            <anchor moveWithCells="1">
              <from>
                <xdr:col>0</xdr:col>
                <xdr:colOff>38100</xdr:colOff>
                <xdr:row>1</xdr:row>
                <xdr:rowOff>2314575</xdr:rowOff>
              </from>
              <to>
                <xdr:col>0</xdr:col>
                <xdr:colOff>1228725</xdr:colOff>
                <xdr:row>1</xdr:row>
                <xdr:rowOff>3124200</xdr:rowOff>
              </to>
            </anchor>
          </objectPr>
        </oleObject>
      </mc:Choice>
      <mc:Fallback>
        <oleObject progId="CorelDraw.Graphic.16" shapeId="5143" r:id="rId22"/>
      </mc:Fallback>
    </mc:AlternateContent>
    <mc:AlternateContent xmlns:mc="http://schemas.openxmlformats.org/markup-compatibility/2006">
      <mc:Choice Requires="x14">
        <oleObject progId="CorelDraw.Graphic.16" shapeId="5144" r:id="rId24">
          <objectPr defaultSize="0" autoPict="0" r:id="rId25">
            <anchor moveWithCells="1">
              <from>
                <xdr:col>0</xdr:col>
                <xdr:colOff>38100</xdr:colOff>
                <xdr:row>1</xdr:row>
                <xdr:rowOff>2990850</xdr:rowOff>
              </from>
              <to>
                <xdr:col>0</xdr:col>
                <xdr:colOff>933450</xdr:colOff>
                <xdr:row>1</xdr:row>
                <xdr:rowOff>3552825</xdr:rowOff>
              </to>
            </anchor>
          </objectPr>
        </oleObject>
      </mc:Choice>
      <mc:Fallback>
        <oleObject progId="CorelDraw.Graphic.16" shapeId="5144" r:id="rId24"/>
      </mc:Fallback>
    </mc:AlternateContent>
    <mc:AlternateContent xmlns:mc="http://schemas.openxmlformats.org/markup-compatibility/2006">
      <mc:Choice Requires="x14">
        <oleObject progId="CorelDraw.Graphic.16" shapeId="5145" r:id="rId26">
          <objectPr defaultSize="0" autoPict="0" r:id="rId27">
            <anchor moveWithCells="1">
              <from>
                <xdr:col>0</xdr:col>
                <xdr:colOff>38100</xdr:colOff>
                <xdr:row>1</xdr:row>
                <xdr:rowOff>3590925</xdr:rowOff>
              </from>
              <to>
                <xdr:col>0</xdr:col>
                <xdr:colOff>933450</xdr:colOff>
                <xdr:row>1</xdr:row>
                <xdr:rowOff>4143375</xdr:rowOff>
              </to>
            </anchor>
          </objectPr>
        </oleObject>
      </mc:Choice>
      <mc:Fallback>
        <oleObject progId="CorelDraw.Graphic.16" shapeId="5145" r:id="rId26"/>
      </mc:Fallback>
    </mc:AlternateContent>
    <mc:AlternateContent xmlns:mc="http://schemas.openxmlformats.org/markup-compatibility/2006">
      <mc:Choice Requires="x14">
        <oleObject progId="CorelDraw.Graphic.16" shapeId="5146" r:id="rId28">
          <objectPr defaultSize="0" autoPict="0" r:id="rId29">
            <anchor moveWithCells="1">
              <from>
                <xdr:col>0</xdr:col>
                <xdr:colOff>1019175</xdr:colOff>
                <xdr:row>1</xdr:row>
                <xdr:rowOff>2352675</xdr:rowOff>
              </from>
              <to>
                <xdr:col>0</xdr:col>
                <xdr:colOff>1914525</xdr:colOff>
                <xdr:row>1</xdr:row>
                <xdr:rowOff>2914650</xdr:rowOff>
              </to>
            </anchor>
          </objectPr>
        </oleObject>
      </mc:Choice>
      <mc:Fallback>
        <oleObject progId="CorelDraw.Graphic.16" shapeId="5146" r:id="rId28"/>
      </mc:Fallback>
    </mc:AlternateContent>
    <mc:AlternateContent xmlns:mc="http://schemas.openxmlformats.org/markup-compatibility/2006">
      <mc:Choice Requires="x14">
        <oleObject progId="CorelDraw.Graphic.16" shapeId="5147" r:id="rId30">
          <objectPr defaultSize="0" autoPict="0" r:id="rId31">
            <anchor moveWithCells="1">
              <from>
                <xdr:col>0</xdr:col>
                <xdr:colOff>1019175</xdr:colOff>
                <xdr:row>1</xdr:row>
                <xdr:rowOff>2990850</xdr:rowOff>
              </from>
              <to>
                <xdr:col>0</xdr:col>
                <xdr:colOff>1914525</xdr:colOff>
                <xdr:row>1</xdr:row>
                <xdr:rowOff>3552825</xdr:rowOff>
              </to>
            </anchor>
          </objectPr>
        </oleObject>
      </mc:Choice>
      <mc:Fallback>
        <oleObject progId="CorelDraw.Graphic.16" shapeId="5147" r:id="rId30"/>
      </mc:Fallback>
    </mc:AlternateContent>
    <mc:AlternateContent xmlns:mc="http://schemas.openxmlformats.org/markup-compatibility/2006">
      <mc:Choice Requires="x14">
        <oleObject progId="CorelDraw.Graphic.16" shapeId="5148" r:id="rId32">
          <objectPr defaultSize="0" autoPict="0" r:id="rId33">
            <anchor moveWithCells="1">
              <from>
                <xdr:col>0</xdr:col>
                <xdr:colOff>1009650</xdr:colOff>
                <xdr:row>1</xdr:row>
                <xdr:rowOff>3600450</xdr:rowOff>
              </from>
              <to>
                <xdr:col>0</xdr:col>
                <xdr:colOff>1905000</xdr:colOff>
                <xdr:row>1</xdr:row>
                <xdr:rowOff>4152900</xdr:rowOff>
              </to>
            </anchor>
          </objectPr>
        </oleObject>
      </mc:Choice>
      <mc:Fallback>
        <oleObject progId="CorelDraw.Graphic.16" shapeId="5148" r:id="rId32"/>
      </mc:Fallback>
    </mc:AlternateContent>
    <mc:AlternateContent xmlns:mc="http://schemas.openxmlformats.org/markup-compatibility/2006">
      <mc:Choice Requires="x14">
        <oleObject progId="CorelDraw.Graphic.16" shapeId="5149" r:id="rId34">
          <objectPr defaultSize="0" autoPict="0" r:id="rId35">
            <anchor moveWithCells="1">
              <from>
                <xdr:col>0</xdr:col>
                <xdr:colOff>2000250</xdr:colOff>
                <xdr:row>1</xdr:row>
                <xdr:rowOff>2143125</xdr:rowOff>
              </from>
              <to>
                <xdr:col>0</xdr:col>
                <xdr:colOff>5057775</xdr:colOff>
                <xdr:row>1</xdr:row>
                <xdr:rowOff>4152900</xdr:rowOff>
              </to>
            </anchor>
          </objectPr>
        </oleObject>
      </mc:Choice>
      <mc:Fallback>
        <oleObject progId="CorelDraw.Graphic.16" shapeId="5149" r:id="rId34"/>
      </mc:Fallback>
    </mc:AlternateContent>
    <mc:AlternateContent xmlns:mc="http://schemas.openxmlformats.org/markup-compatibility/2006">
      <mc:Choice Requires="x14">
        <oleObject progId="CorelDraw.Graphic.16" shapeId="5150" r:id="rId36">
          <objectPr defaultSize="0" autoPict="0" r:id="rId37">
            <anchor moveWithCells="1">
              <from>
                <xdr:col>0</xdr:col>
                <xdr:colOff>85725</xdr:colOff>
                <xdr:row>2</xdr:row>
                <xdr:rowOff>38100</xdr:rowOff>
              </from>
              <to>
                <xdr:col>0</xdr:col>
                <xdr:colOff>4057650</xdr:colOff>
                <xdr:row>2</xdr:row>
                <xdr:rowOff>2219325</xdr:rowOff>
              </to>
            </anchor>
          </objectPr>
        </oleObject>
      </mc:Choice>
      <mc:Fallback>
        <oleObject progId="CorelDraw.Graphic.16" shapeId="5150" r:id="rId36"/>
      </mc:Fallback>
    </mc:AlternateContent>
    <mc:AlternateContent xmlns:mc="http://schemas.openxmlformats.org/markup-compatibility/2006">
      <mc:Choice Requires="x14">
        <oleObject progId="CorelDraw.Graphic.16" shapeId="5151" r:id="rId38">
          <objectPr defaultSize="0" r:id="rId19">
            <anchor moveWithCells="1">
              <from>
                <xdr:col>0</xdr:col>
                <xdr:colOff>4086225</xdr:colOff>
                <xdr:row>2</xdr:row>
                <xdr:rowOff>57150</xdr:rowOff>
              </from>
              <to>
                <xdr:col>1</xdr:col>
                <xdr:colOff>314325</xdr:colOff>
                <xdr:row>2</xdr:row>
                <xdr:rowOff>1038225</xdr:rowOff>
              </to>
            </anchor>
          </objectPr>
        </oleObject>
      </mc:Choice>
      <mc:Fallback>
        <oleObject progId="CorelDraw.Graphic.16" shapeId="5151" r:id="rId38"/>
      </mc:Fallback>
    </mc:AlternateContent>
    <mc:AlternateContent xmlns:mc="http://schemas.openxmlformats.org/markup-compatibility/2006">
      <mc:Choice Requires="x14">
        <oleObject progId="CorelDraw.Graphic.16" shapeId="5152" r:id="rId39">
          <objectPr defaultSize="0" autoPict="0" r:id="rId21">
            <anchor moveWithCells="1">
              <from>
                <xdr:col>0</xdr:col>
                <xdr:colOff>4086225</xdr:colOff>
                <xdr:row>2</xdr:row>
                <xdr:rowOff>866775</xdr:rowOff>
              </from>
              <to>
                <xdr:col>0</xdr:col>
                <xdr:colOff>5153025</xdr:colOff>
                <xdr:row>2</xdr:row>
                <xdr:rowOff>1552575</xdr:rowOff>
              </to>
            </anchor>
          </objectPr>
        </oleObject>
      </mc:Choice>
      <mc:Fallback>
        <oleObject progId="CorelDraw.Graphic.16" shapeId="5152" r:id="rId39"/>
      </mc:Fallback>
    </mc:AlternateContent>
    <mc:AlternateContent xmlns:mc="http://schemas.openxmlformats.org/markup-compatibility/2006">
      <mc:Choice Requires="x14">
        <oleObject progId="CorelDraw.Graphic.16" shapeId="5153" r:id="rId40">
          <objectPr defaultSize="0" r:id="rId23">
            <anchor moveWithCells="1">
              <from>
                <xdr:col>0</xdr:col>
                <xdr:colOff>38100</xdr:colOff>
                <xdr:row>2</xdr:row>
                <xdr:rowOff>2314575</xdr:rowOff>
              </from>
              <to>
                <xdr:col>0</xdr:col>
                <xdr:colOff>1228725</xdr:colOff>
                <xdr:row>2</xdr:row>
                <xdr:rowOff>3124200</xdr:rowOff>
              </to>
            </anchor>
          </objectPr>
        </oleObject>
      </mc:Choice>
      <mc:Fallback>
        <oleObject progId="CorelDraw.Graphic.16" shapeId="5153" r:id="rId40"/>
      </mc:Fallback>
    </mc:AlternateContent>
    <mc:AlternateContent xmlns:mc="http://schemas.openxmlformats.org/markup-compatibility/2006">
      <mc:Choice Requires="x14">
        <oleObject progId="CorelDraw.Graphic.16" shapeId="5154" r:id="rId41">
          <objectPr defaultSize="0" autoPict="0" r:id="rId25">
            <anchor moveWithCells="1">
              <from>
                <xdr:col>0</xdr:col>
                <xdr:colOff>38100</xdr:colOff>
                <xdr:row>2</xdr:row>
                <xdr:rowOff>2990850</xdr:rowOff>
              </from>
              <to>
                <xdr:col>0</xdr:col>
                <xdr:colOff>933450</xdr:colOff>
                <xdr:row>2</xdr:row>
                <xdr:rowOff>3552825</xdr:rowOff>
              </to>
            </anchor>
          </objectPr>
        </oleObject>
      </mc:Choice>
      <mc:Fallback>
        <oleObject progId="CorelDraw.Graphic.16" shapeId="5154" r:id="rId41"/>
      </mc:Fallback>
    </mc:AlternateContent>
    <mc:AlternateContent xmlns:mc="http://schemas.openxmlformats.org/markup-compatibility/2006">
      <mc:Choice Requires="x14">
        <oleObject progId="CorelDraw.Graphic.16" shapeId="5155" r:id="rId42">
          <objectPr defaultSize="0" autoPict="0" r:id="rId27">
            <anchor moveWithCells="1">
              <from>
                <xdr:col>0</xdr:col>
                <xdr:colOff>38100</xdr:colOff>
                <xdr:row>2</xdr:row>
                <xdr:rowOff>3590925</xdr:rowOff>
              </from>
              <to>
                <xdr:col>0</xdr:col>
                <xdr:colOff>933450</xdr:colOff>
                <xdr:row>2</xdr:row>
                <xdr:rowOff>4143375</xdr:rowOff>
              </to>
            </anchor>
          </objectPr>
        </oleObject>
      </mc:Choice>
      <mc:Fallback>
        <oleObject progId="CorelDraw.Graphic.16" shapeId="5155" r:id="rId42"/>
      </mc:Fallback>
    </mc:AlternateContent>
    <mc:AlternateContent xmlns:mc="http://schemas.openxmlformats.org/markup-compatibility/2006">
      <mc:Choice Requires="x14">
        <oleObject progId="CorelDraw.Graphic.16" shapeId="5156" r:id="rId43">
          <objectPr defaultSize="0" autoPict="0" r:id="rId29">
            <anchor moveWithCells="1">
              <from>
                <xdr:col>0</xdr:col>
                <xdr:colOff>1019175</xdr:colOff>
                <xdr:row>2</xdr:row>
                <xdr:rowOff>2352675</xdr:rowOff>
              </from>
              <to>
                <xdr:col>0</xdr:col>
                <xdr:colOff>1914525</xdr:colOff>
                <xdr:row>2</xdr:row>
                <xdr:rowOff>2914650</xdr:rowOff>
              </to>
            </anchor>
          </objectPr>
        </oleObject>
      </mc:Choice>
      <mc:Fallback>
        <oleObject progId="CorelDraw.Graphic.16" shapeId="5156" r:id="rId43"/>
      </mc:Fallback>
    </mc:AlternateContent>
    <mc:AlternateContent xmlns:mc="http://schemas.openxmlformats.org/markup-compatibility/2006">
      <mc:Choice Requires="x14">
        <oleObject progId="CorelDraw.Graphic.16" shapeId="5157" r:id="rId44">
          <objectPr defaultSize="0" autoPict="0" r:id="rId31">
            <anchor moveWithCells="1">
              <from>
                <xdr:col>0</xdr:col>
                <xdr:colOff>1019175</xdr:colOff>
                <xdr:row>2</xdr:row>
                <xdr:rowOff>2990850</xdr:rowOff>
              </from>
              <to>
                <xdr:col>0</xdr:col>
                <xdr:colOff>1914525</xdr:colOff>
                <xdr:row>2</xdr:row>
                <xdr:rowOff>3552825</xdr:rowOff>
              </to>
            </anchor>
          </objectPr>
        </oleObject>
      </mc:Choice>
      <mc:Fallback>
        <oleObject progId="CorelDraw.Graphic.16" shapeId="5157" r:id="rId44"/>
      </mc:Fallback>
    </mc:AlternateContent>
    <mc:AlternateContent xmlns:mc="http://schemas.openxmlformats.org/markup-compatibility/2006">
      <mc:Choice Requires="x14">
        <oleObject progId="CorelDraw.Graphic.16" shapeId="5158" r:id="rId45">
          <objectPr defaultSize="0" autoPict="0" r:id="rId33">
            <anchor moveWithCells="1">
              <from>
                <xdr:col>0</xdr:col>
                <xdr:colOff>1009650</xdr:colOff>
                <xdr:row>2</xdr:row>
                <xdr:rowOff>3600450</xdr:rowOff>
              </from>
              <to>
                <xdr:col>0</xdr:col>
                <xdr:colOff>1905000</xdr:colOff>
                <xdr:row>2</xdr:row>
                <xdr:rowOff>4152900</xdr:rowOff>
              </to>
            </anchor>
          </objectPr>
        </oleObject>
      </mc:Choice>
      <mc:Fallback>
        <oleObject progId="CorelDraw.Graphic.16" shapeId="5158" r:id="rId45"/>
      </mc:Fallback>
    </mc:AlternateContent>
    <mc:AlternateContent xmlns:mc="http://schemas.openxmlformats.org/markup-compatibility/2006">
      <mc:Choice Requires="x14">
        <oleObject progId="CorelDraw.Graphic.16" shapeId="5159" r:id="rId46">
          <objectPr defaultSize="0" autoPict="0" r:id="rId47">
            <anchor moveWithCells="1">
              <from>
                <xdr:col>0</xdr:col>
                <xdr:colOff>76200</xdr:colOff>
                <xdr:row>0</xdr:row>
                <xdr:rowOff>47625</xdr:rowOff>
              </from>
              <to>
                <xdr:col>0</xdr:col>
                <xdr:colOff>4171950</xdr:colOff>
                <xdr:row>0</xdr:row>
                <xdr:rowOff>3390900</xdr:rowOff>
              </to>
            </anchor>
          </objectPr>
        </oleObject>
      </mc:Choice>
      <mc:Fallback>
        <oleObject progId="CorelDraw.Graphic.16" shapeId="5159" r:id="rId46"/>
      </mc:Fallback>
    </mc:AlternateContent>
    <mc:AlternateContent xmlns:mc="http://schemas.openxmlformats.org/markup-compatibility/2006">
      <mc:Choice Requires="x14">
        <oleObject progId="CorelDraw.Graphic.16" shapeId="5160" r:id="rId48">
          <objectPr defaultSize="0" autoPict="0" r:id="rId49">
            <anchor moveWithCells="1">
              <from>
                <xdr:col>0</xdr:col>
                <xdr:colOff>4219575</xdr:colOff>
                <xdr:row>0</xdr:row>
                <xdr:rowOff>57150</xdr:rowOff>
              </from>
              <to>
                <xdr:col>0</xdr:col>
                <xdr:colOff>5143500</xdr:colOff>
                <xdr:row>0</xdr:row>
                <xdr:rowOff>571500</xdr:rowOff>
              </to>
            </anchor>
          </objectPr>
        </oleObject>
      </mc:Choice>
      <mc:Fallback>
        <oleObject progId="CorelDraw.Graphic.16" shapeId="5160" r:id="rId48"/>
      </mc:Fallback>
    </mc:AlternateContent>
    <mc:AlternateContent xmlns:mc="http://schemas.openxmlformats.org/markup-compatibility/2006">
      <mc:Choice Requires="x14">
        <oleObject progId="CorelDraw.Graphic.16" shapeId="5161" r:id="rId50">
          <objectPr defaultSize="0" r:id="rId51">
            <anchor moveWithCells="1">
              <from>
                <xdr:col>0</xdr:col>
                <xdr:colOff>4219575</xdr:colOff>
                <xdr:row>0</xdr:row>
                <xdr:rowOff>628650</xdr:rowOff>
              </from>
              <to>
                <xdr:col>1</xdr:col>
                <xdr:colOff>247650</xdr:colOff>
                <xdr:row>0</xdr:row>
                <xdr:rowOff>1276350</xdr:rowOff>
              </to>
            </anchor>
          </objectPr>
        </oleObject>
      </mc:Choice>
      <mc:Fallback>
        <oleObject progId="CorelDraw.Graphic.16" shapeId="5161" r:id="rId50"/>
      </mc:Fallback>
    </mc:AlternateContent>
    <mc:AlternateContent xmlns:mc="http://schemas.openxmlformats.org/markup-compatibility/2006">
      <mc:Choice Requires="x14">
        <oleObject progId="CorelDraw.Graphic.16" shapeId="5162" r:id="rId52">
          <objectPr defaultSize="0" autoPict="0" r:id="rId53">
            <anchor moveWithCells="1">
              <from>
                <xdr:col>0</xdr:col>
                <xdr:colOff>4219575</xdr:colOff>
                <xdr:row>0</xdr:row>
                <xdr:rowOff>1181100</xdr:rowOff>
              </from>
              <to>
                <xdr:col>0</xdr:col>
                <xdr:colOff>5124450</xdr:colOff>
                <xdr:row>0</xdr:row>
                <xdr:rowOff>1600200</xdr:rowOff>
              </to>
            </anchor>
          </objectPr>
        </oleObject>
      </mc:Choice>
      <mc:Fallback>
        <oleObject progId="CorelDraw.Graphic.16" shapeId="5162" r:id="rId52"/>
      </mc:Fallback>
    </mc:AlternateContent>
    <mc:AlternateContent xmlns:mc="http://schemas.openxmlformats.org/markup-compatibility/2006">
      <mc:Choice Requires="x14">
        <oleObject progId="CorelDraw.Graphic.16" shapeId="5163" r:id="rId54">
          <objectPr defaultSize="0" autoPict="0" r:id="rId55">
            <anchor moveWithCells="1">
              <from>
                <xdr:col>0</xdr:col>
                <xdr:colOff>4229100</xdr:colOff>
                <xdr:row>0</xdr:row>
                <xdr:rowOff>1647825</xdr:rowOff>
              </from>
              <to>
                <xdr:col>0</xdr:col>
                <xdr:colOff>5124450</xdr:colOff>
                <xdr:row>0</xdr:row>
                <xdr:rowOff>2105025</xdr:rowOff>
              </to>
            </anchor>
          </objectPr>
        </oleObject>
      </mc:Choice>
      <mc:Fallback>
        <oleObject progId="CorelDraw.Graphic.16" shapeId="5163" r:id="rId54"/>
      </mc:Fallback>
    </mc:AlternateContent>
    <mc:AlternateContent xmlns:mc="http://schemas.openxmlformats.org/markup-compatibility/2006">
      <mc:Choice Requires="x14">
        <oleObject progId="CorelDraw.Graphic.16" shapeId="5164" r:id="rId56">
          <objectPr defaultSize="0" autoPict="0" r:id="rId57">
            <anchor moveWithCells="1">
              <from>
                <xdr:col>0</xdr:col>
                <xdr:colOff>4238625</xdr:colOff>
                <xdr:row>0</xdr:row>
                <xdr:rowOff>2152650</xdr:rowOff>
              </from>
              <to>
                <xdr:col>0</xdr:col>
                <xdr:colOff>5114925</xdr:colOff>
                <xdr:row>0</xdr:row>
                <xdr:rowOff>2600325</xdr:rowOff>
              </to>
            </anchor>
          </objectPr>
        </oleObject>
      </mc:Choice>
      <mc:Fallback>
        <oleObject progId="CorelDraw.Graphic.16" shapeId="5164" r:id="rId56"/>
      </mc:Fallback>
    </mc:AlternateContent>
    <mc:AlternateContent xmlns:mc="http://schemas.openxmlformats.org/markup-compatibility/2006">
      <mc:Choice Requires="x14">
        <oleObject progId="CorelDraw.Graphic.16" shapeId="5165" r:id="rId58">
          <objectPr defaultSize="0" r:id="rId59">
            <anchor moveWithCells="1">
              <from>
                <xdr:col>0</xdr:col>
                <xdr:colOff>4238625</xdr:colOff>
                <xdr:row>0</xdr:row>
                <xdr:rowOff>2647950</xdr:rowOff>
              </from>
              <to>
                <xdr:col>1</xdr:col>
                <xdr:colOff>200025</xdr:colOff>
                <xdr:row>0</xdr:row>
                <xdr:rowOff>3114675</xdr:rowOff>
              </to>
            </anchor>
          </objectPr>
        </oleObject>
      </mc:Choice>
      <mc:Fallback>
        <oleObject progId="CorelDraw.Graphic.16" shapeId="5165" r:id="rId58"/>
      </mc:Fallback>
    </mc:AlternateContent>
    <mc:AlternateContent xmlns:mc="http://schemas.openxmlformats.org/markup-compatibility/2006">
      <mc:Choice Requires="x14">
        <oleObject progId="CorelDraw.Graphic.16" shapeId="5166" r:id="rId60">
          <objectPr defaultSize="0" r:id="rId61">
            <anchor moveWithCells="1">
              <from>
                <xdr:col>0</xdr:col>
                <xdr:colOff>4248150</xdr:colOff>
                <xdr:row>0</xdr:row>
                <xdr:rowOff>3048000</xdr:rowOff>
              </from>
              <to>
                <xdr:col>1</xdr:col>
                <xdr:colOff>180975</xdr:colOff>
                <xdr:row>1</xdr:row>
                <xdr:rowOff>104775</xdr:rowOff>
              </to>
            </anchor>
          </objectPr>
        </oleObject>
      </mc:Choice>
      <mc:Fallback>
        <oleObject progId="CorelDraw.Graphic.16" shapeId="5166" r:id="rId60"/>
      </mc:Fallback>
    </mc:AlternateContent>
    <mc:AlternateContent xmlns:mc="http://schemas.openxmlformats.org/markup-compatibility/2006">
      <mc:Choice Requires="x14">
        <oleObject progId="CorelDraw.Graphic.16" shapeId="5169" r:id="rId62">
          <objectPr defaultSize="0" r:id="rId63">
            <anchor moveWithCells="1">
              <from>
                <xdr:col>0</xdr:col>
                <xdr:colOff>3295650</xdr:colOff>
                <xdr:row>3</xdr:row>
                <xdr:rowOff>47625</xdr:rowOff>
              </from>
              <to>
                <xdr:col>0</xdr:col>
                <xdr:colOff>4219575</xdr:colOff>
                <xdr:row>3</xdr:row>
                <xdr:rowOff>781050</xdr:rowOff>
              </to>
            </anchor>
          </objectPr>
        </oleObject>
      </mc:Choice>
      <mc:Fallback>
        <oleObject progId="CorelDraw.Graphic.16" shapeId="5169" r:id="rId62"/>
      </mc:Fallback>
    </mc:AlternateContent>
    <mc:AlternateContent xmlns:mc="http://schemas.openxmlformats.org/markup-compatibility/2006">
      <mc:Choice Requires="x14">
        <oleObject progId="CorelDraw.Graphic.16" shapeId="5170" r:id="rId64">
          <objectPr defaultSize="0" r:id="rId65">
            <anchor moveWithCells="1">
              <from>
                <xdr:col>0</xdr:col>
                <xdr:colOff>3409950</xdr:colOff>
                <xdr:row>3</xdr:row>
                <xdr:rowOff>628650</xdr:rowOff>
              </from>
              <to>
                <xdr:col>1</xdr:col>
                <xdr:colOff>266700</xdr:colOff>
                <xdr:row>3</xdr:row>
                <xdr:rowOff>1752600</xdr:rowOff>
              </to>
            </anchor>
          </objectPr>
        </oleObject>
      </mc:Choice>
      <mc:Fallback>
        <oleObject progId="CorelDraw.Graphic.16" shapeId="5170" r:id="rId64"/>
      </mc:Fallback>
    </mc:AlternateContent>
    <mc:AlternateContent xmlns:mc="http://schemas.openxmlformats.org/markup-compatibility/2006">
      <mc:Choice Requires="x14">
        <oleObject progId="CorelDraw.Graphic.16" shapeId="5171" r:id="rId66">
          <objectPr defaultSize="0" autoPict="0" r:id="rId67">
            <anchor moveWithCells="1">
              <from>
                <xdr:col>0</xdr:col>
                <xdr:colOff>38100</xdr:colOff>
                <xdr:row>3</xdr:row>
                <xdr:rowOff>38100</xdr:rowOff>
              </from>
              <to>
                <xdr:col>0</xdr:col>
                <xdr:colOff>3238500</xdr:colOff>
                <xdr:row>4</xdr:row>
                <xdr:rowOff>0</xdr:rowOff>
              </to>
            </anchor>
          </objectPr>
        </oleObject>
      </mc:Choice>
      <mc:Fallback>
        <oleObject progId="CorelDraw.Graphic.16" shapeId="5171" r:id="rId66"/>
      </mc:Fallback>
    </mc:AlternateContent>
    <mc:AlternateContent xmlns:mc="http://schemas.openxmlformats.org/markup-compatibility/2006">
      <mc:Choice Requires="x14">
        <oleObject progId="CorelDraw.Graphic.16" shapeId="5172" r:id="rId68">
          <objectPr defaultSize="0" r:id="rId69">
            <anchor moveWithCells="1">
              <from>
                <xdr:col>0</xdr:col>
                <xdr:colOff>3648075</xdr:colOff>
                <xdr:row>3</xdr:row>
                <xdr:rowOff>1590675</xdr:rowOff>
              </from>
              <to>
                <xdr:col>1</xdr:col>
                <xdr:colOff>219075</xdr:colOff>
                <xdr:row>4</xdr:row>
                <xdr:rowOff>180975</xdr:rowOff>
              </to>
            </anchor>
          </objectPr>
        </oleObject>
      </mc:Choice>
      <mc:Fallback>
        <oleObject progId="CorelDraw.Graphic.16" shapeId="5172" r:id="rId68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4">
    <pageSetUpPr autoPageBreaks="0"/>
  </sheetPr>
  <dimension ref="A1"/>
  <sheetViews>
    <sheetView workbookViewId="0"/>
  </sheetViews>
  <sheetFormatPr defaultRowHeight="14.25"/>
  <sheetData/>
  <customSheetViews>
    <customSheetView guid="{CC5542C0-6C4A-421C-9E22-CEDF534EEC4F}">
      <pageMargins left="0.7" right="0.7" top="0.75" bottom="0.75" header="0.3" footer="0.3"/>
    </customSheetView>
  </customSheetView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</vt:i4>
      </vt:variant>
      <vt:variant>
        <vt:lpstr>Nazwane zakresy</vt:lpstr>
      </vt:variant>
      <vt:variant>
        <vt:i4>2</vt:i4>
      </vt:variant>
    </vt:vector>
  </HeadingPairs>
  <TitlesOfParts>
    <vt:vector size="4" baseType="lpstr">
      <vt:lpstr>Kalkulator</vt:lpstr>
      <vt:lpstr>Arkusz1</vt:lpstr>
      <vt:lpstr>Karta</vt:lpstr>
      <vt:lpstr>obraz3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Dariusz Gębala (3WDB WROCŁAW)</dc:creator>
  <cp:lastModifiedBy>Dariusz Gębala</cp:lastModifiedBy>
  <cp:lastPrinted>2023-03-08T13:03:23Z</cp:lastPrinted>
  <dcterms:created xsi:type="dcterms:W3CDTF">2012-05-07T15:45:00Z</dcterms:created>
  <dcterms:modified xsi:type="dcterms:W3CDTF">2023-03-08T13:07:34Z</dcterms:modified>
</cp:coreProperties>
</file>